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/Documents/Elswick Harriers/"/>
    </mc:Choice>
  </mc:AlternateContent>
  <xr:revisionPtr revIDLastSave="0" documentId="8_{5DEF2590-1BE3-494C-AE79-E005D3F3852D}" xr6:coauthVersionLast="47" xr6:coauthVersionMax="47" xr10:uidLastSave="{00000000-0000-0000-0000-000000000000}"/>
  <bookViews>
    <workbookView xWindow="0" yWindow="460" windowWidth="28800" windowHeight="16460" xr2:uid="{FBDB4888-7119-AA41-815B-43F1573276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2" i="1" l="1"/>
  <c r="AJ92" i="1"/>
  <c r="AJ56" i="1"/>
  <c r="AJ18" i="1"/>
  <c r="AJ9" i="1"/>
  <c r="AJ27" i="1"/>
  <c r="AJ73" i="1"/>
  <c r="AJ29" i="1"/>
  <c r="AJ17" i="1"/>
  <c r="AJ75" i="1"/>
  <c r="AJ81" i="1"/>
  <c r="AJ72" i="1"/>
  <c r="AJ71" i="1"/>
  <c r="AJ45" i="1"/>
  <c r="AJ43" i="1"/>
  <c r="AJ58" i="1"/>
  <c r="AJ61" i="1"/>
  <c r="AJ65" i="1"/>
  <c r="AJ84" i="1"/>
  <c r="AJ77" i="1"/>
  <c r="AJ41" i="1"/>
  <c r="AJ40" i="1"/>
  <c r="AJ21" i="1"/>
  <c r="AJ19" i="1"/>
  <c r="AJ24" i="1"/>
  <c r="AJ36" i="1"/>
  <c r="AJ86" i="1"/>
  <c r="AJ78" i="1"/>
  <c r="AJ68" i="1"/>
  <c r="AJ67" i="1"/>
  <c r="AJ66" i="1"/>
  <c r="AJ5" i="1"/>
  <c r="AJ83" i="1"/>
  <c r="AJ33" i="1"/>
  <c r="AJ14" i="1"/>
  <c r="AJ7" i="1"/>
  <c r="AJ60" i="1"/>
  <c r="AJ91" i="1"/>
  <c r="AJ89" i="1"/>
  <c r="AJ88" i="1"/>
  <c r="AJ87" i="1"/>
  <c r="AJ85" i="1"/>
  <c r="AJ80" i="1"/>
  <c r="AJ79" i="1"/>
  <c r="AJ76" i="1"/>
  <c r="AJ74" i="1"/>
  <c r="AJ70" i="1"/>
  <c r="AJ64" i="1"/>
  <c r="AJ63" i="1"/>
  <c r="AJ62" i="1"/>
  <c r="AJ59" i="1"/>
  <c r="AJ55" i="1"/>
  <c r="AJ54" i="1"/>
  <c r="AJ53" i="1"/>
  <c r="AJ52" i="1"/>
  <c r="AJ51" i="1"/>
  <c r="AJ50" i="1"/>
  <c r="AJ49" i="1"/>
  <c r="AJ48" i="1"/>
  <c r="AJ47" i="1"/>
  <c r="AJ46" i="1"/>
  <c r="AJ44" i="1"/>
  <c r="AJ42" i="1"/>
  <c r="AJ38" i="1"/>
  <c r="AJ35" i="1"/>
  <c r="AJ34" i="1"/>
  <c r="AJ32" i="1"/>
  <c r="AJ31" i="1"/>
  <c r="AJ30" i="1"/>
  <c r="AJ28" i="1"/>
  <c r="AJ26" i="1"/>
  <c r="AJ23" i="1"/>
  <c r="AJ20" i="1"/>
  <c r="AJ16" i="1"/>
  <c r="AJ13" i="1"/>
  <c r="AJ12" i="1"/>
  <c r="AJ11" i="1"/>
  <c r="AJ10" i="1"/>
  <c r="AJ8" i="1"/>
  <c r="AJ6" i="1"/>
</calcChain>
</file>

<file path=xl/sharedStrings.xml><?xml version="1.0" encoding="utf-8"?>
<sst xmlns="http://schemas.openxmlformats.org/spreadsheetml/2006/main" count="263" uniqueCount="159">
  <si>
    <t>Name</t>
  </si>
  <si>
    <t>Category</t>
  </si>
  <si>
    <t xml:space="preserve">Results </t>
  </si>
  <si>
    <t>Watergate 5k</t>
  </si>
  <si>
    <t>March</t>
  </si>
  <si>
    <t>April</t>
  </si>
  <si>
    <t>May</t>
  </si>
  <si>
    <t>June</t>
  </si>
  <si>
    <t>July</t>
  </si>
  <si>
    <t>August</t>
  </si>
  <si>
    <t>Points</t>
  </si>
  <si>
    <t>Total</t>
  </si>
  <si>
    <t>Mike Russell</t>
  </si>
  <si>
    <t>Andrea Banner</t>
  </si>
  <si>
    <t>Ben Hall</t>
  </si>
  <si>
    <t>Time</t>
  </si>
  <si>
    <t>Felicity Smith</t>
  </si>
  <si>
    <t>F40</t>
  </si>
  <si>
    <t>Mary Hall</t>
  </si>
  <si>
    <t>F</t>
  </si>
  <si>
    <t>Joanne Brown</t>
  </si>
  <si>
    <t>F50</t>
  </si>
  <si>
    <t>M</t>
  </si>
  <si>
    <t>Paul Taylor</t>
  </si>
  <si>
    <t>Scott Brady</t>
  </si>
  <si>
    <t>M50</t>
  </si>
  <si>
    <t>M40</t>
  </si>
  <si>
    <t>Steven Naylor</t>
  </si>
  <si>
    <t>Kim Matthews</t>
  </si>
  <si>
    <t>F60</t>
  </si>
  <si>
    <t>Simon Allen</t>
  </si>
  <si>
    <t>Louise Allen</t>
  </si>
  <si>
    <t>Rob Lambert</t>
  </si>
  <si>
    <t>Steve Robertson</t>
  </si>
  <si>
    <t>Bella Arnott</t>
  </si>
  <si>
    <t>Position</t>
  </si>
  <si>
    <t>Debbie Spoor</t>
  </si>
  <si>
    <t>Nichola Conlon</t>
  </si>
  <si>
    <t>Jason Old</t>
  </si>
  <si>
    <t>Harry Matthews</t>
  </si>
  <si>
    <t>M70</t>
  </si>
  <si>
    <t>M60</t>
  </si>
  <si>
    <t>Lindsey Grant</t>
  </si>
  <si>
    <t>Susanne Stephenson</t>
  </si>
  <si>
    <t>Jonathan Rewcastle</t>
  </si>
  <si>
    <t>Simon McEnaney</t>
  </si>
  <si>
    <t>Caroline Lienard</t>
  </si>
  <si>
    <t>Lee Coulson</t>
  </si>
  <si>
    <t>Cowbell 5k</t>
  </si>
  <si>
    <t>Sandancer 10k</t>
  </si>
  <si>
    <t>Clive Cookson 10k</t>
  </si>
  <si>
    <t>Club 10m</t>
  </si>
  <si>
    <t>Sunderland  5k</t>
  </si>
  <si>
    <t>Tynedale 10m</t>
  </si>
  <si>
    <t>October</t>
  </si>
  <si>
    <t>November</t>
  </si>
  <si>
    <t>Heaton Memorial 10k</t>
  </si>
  <si>
    <t>Brampton to Carlisle 10m</t>
  </si>
  <si>
    <t>Luke Hilliard</t>
  </si>
  <si>
    <t>Danny Spoor</t>
  </si>
  <si>
    <t>Sean Mennim</t>
  </si>
  <si>
    <t>Mark Turnbull</t>
  </si>
  <si>
    <t>Roland Brown</t>
  </si>
  <si>
    <t>Hazel Bough</t>
  </si>
  <si>
    <t>20.30</t>
  </si>
  <si>
    <t>Alan Thompson</t>
  </si>
  <si>
    <t>Peter Sloan</t>
  </si>
  <si>
    <t>Mike Steven</t>
  </si>
  <si>
    <t>22.50</t>
  </si>
  <si>
    <t>Rob Coulson</t>
  </si>
  <si>
    <t>David Bungay</t>
  </si>
  <si>
    <t>Yvette Wilkins</t>
  </si>
  <si>
    <t>Sean Motsi</t>
  </si>
  <si>
    <t>Imogen King</t>
  </si>
  <si>
    <t>Sarah Muparatsu</t>
  </si>
  <si>
    <t>Rachel Dodds</t>
  </si>
  <si>
    <t>Andrew Bell</t>
  </si>
  <si>
    <t>Adam Bell</t>
  </si>
  <si>
    <t>38.30</t>
  </si>
  <si>
    <t>Jayne Cuskern</t>
  </si>
  <si>
    <t>39.40</t>
  </si>
  <si>
    <t>Richard Houghton</t>
  </si>
  <si>
    <t>Chris Pearce</t>
  </si>
  <si>
    <t>Heather Donald</t>
  </si>
  <si>
    <t>Pete Dawson</t>
  </si>
  <si>
    <t>Joanne Webber</t>
  </si>
  <si>
    <t>Reece Dorward</t>
  </si>
  <si>
    <t>Malcolm Liddle</t>
  </si>
  <si>
    <t>Nigel Hollier</t>
  </si>
  <si>
    <t>Kate Taylor</t>
  </si>
  <si>
    <t>James Douglas</t>
  </si>
  <si>
    <t>Steve Horn</t>
  </si>
  <si>
    <t>Ryan Davison</t>
  </si>
  <si>
    <t>Paul Jones</t>
  </si>
  <si>
    <t>Paul Robinson</t>
  </si>
  <si>
    <t>James Sunley</t>
  </si>
  <si>
    <t>16.40</t>
  </si>
  <si>
    <t>17.20</t>
  </si>
  <si>
    <t>19.30</t>
  </si>
  <si>
    <t>Tony Banks</t>
  </si>
  <si>
    <t>1.02.25</t>
  </si>
  <si>
    <t>1.02.39</t>
  </si>
  <si>
    <t>1.05.21</t>
  </si>
  <si>
    <t>Andrea Banks</t>
  </si>
  <si>
    <t>1.07.05</t>
  </si>
  <si>
    <t>1.09.13</t>
  </si>
  <si>
    <t>1.10.07</t>
  </si>
  <si>
    <t>1.11.37</t>
  </si>
  <si>
    <t>1.19.50</t>
  </si>
  <si>
    <t>1.20.09</t>
  </si>
  <si>
    <t>1.26.10</t>
  </si>
  <si>
    <t>1.30.15</t>
  </si>
  <si>
    <t>1.38.04</t>
  </si>
  <si>
    <t>1.21.27</t>
  </si>
  <si>
    <t>35.40</t>
  </si>
  <si>
    <t>Skyla Pearce</t>
  </si>
  <si>
    <t>Maxine Cottam</t>
  </si>
  <si>
    <t>41.10</t>
  </si>
  <si>
    <t>42.40</t>
  </si>
  <si>
    <t>Gillian Johnson</t>
  </si>
  <si>
    <t>Niamh Telford</t>
  </si>
  <si>
    <t>Charlie Katsighiras</t>
  </si>
  <si>
    <t>Chris Mason</t>
  </si>
  <si>
    <t>Kisi Hardman</t>
  </si>
  <si>
    <t>John Thomson</t>
  </si>
  <si>
    <t>Peter Jobson</t>
  </si>
  <si>
    <t>Jack Graham</t>
  </si>
  <si>
    <t>Club 6m/10k</t>
  </si>
  <si>
    <t>Justina Heslop</t>
  </si>
  <si>
    <t>Sophie Pikett</t>
  </si>
  <si>
    <t>Sammy Craig</t>
  </si>
  <si>
    <t>Laura Miller</t>
  </si>
  <si>
    <t>Carl Ellis</t>
  </si>
  <si>
    <t>Grant Henderson</t>
  </si>
  <si>
    <t>Dave Jones</t>
  </si>
  <si>
    <t>Melissa Bateman</t>
  </si>
  <si>
    <t>Club 5k</t>
  </si>
  <si>
    <t>34.00</t>
  </si>
  <si>
    <t>37.40</t>
  </si>
  <si>
    <t>35.30</t>
  </si>
  <si>
    <t>42.20</t>
  </si>
  <si>
    <t>1.06.24</t>
  </si>
  <si>
    <t>1.08.34</t>
  </si>
  <si>
    <t>58.50</t>
  </si>
  <si>
    <t>61.10</t>
  </si>
  <si>
    <t>1.05.42</t>
  </si>
  <si>
    <t>1.06.03</t>
  </si>
  <si>
    <t>John Rippon</t>
  </si>
  <si>
    <t>1.07.14</t>
  </si>
  <si>
    <t>1.08.04</t>
  </si>
  <si>
    <t>1.09.00</t>
  </si>
  <si>
    <t>1.11.49</t>
  </si>
  <si>
    <t>1.15.28</t>
  </si>
  <si>
    <t>1.16.23</t>
  </si>
  <si>
    <t>1.17.04</t>
  </si>
  <si>
    <t>1.17.47</t>
  </si>
  <si>
    <t>1.17.59</t>
  </si>
  <si>
    <t>1.27.29</t>
  </si>
  <si>
    <t>1.32.42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</si>
</sst>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quotePrefix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1" xfId="0" applyFont="1" applyFill="1" applyBorder="1"/>
    <xf numFmtId="0" fontId="0" fillId="2" borderId="1" xfId="0" quotePrefix="1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/>
    <xf numFmtId="0" fontId="0" fillId="3" borderId="1" xfId="0" quotePrefix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" xfId="0" quotePrefix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1F8C-8440-1949-905E-0A7E704E744D}">
  <dimension ref="A1:AJ93"/>
  <sheetViews>
    <sheetView tabSelected="1" workbookViewId="0">
      <pane xSplit="29" ySplit="4" topLeftCell="AD5" activePane="bottomRight" state="frozen"/>
      <selection pane="topRight" activeCell="AD1" sqref="AD1"/>
      <selection pane="bottomLeft" activeCell="A5" sqref="A5"/>
      <selection pane="bottomRight" activeCell="AG19" sqref="AG19"/>
    </sheetView>
  </sheetViews>
  <sheetFormatPr baseColWidth="10" defaultRowHeight="16" x14ac:dyDescent="0.2"/>
  <cols>
    <col min="1" max="1" width="18.1640625" customWidth="1"/>
    <col min="2" max="2" width="7.1640625" customWidth="1"/>
    <col min="3" max="3" width="7" customWidth="1"/>
    <col min="4" max="17" width="5.33203125" customWidth="1"/>
    <col min="18" max="18" width="7" customWidth="1"/>
    <col min="19" max="23" width="5.33203125" customWidth="1"/>
    <col min="24" max="24" width="6.5" customWidth="1"/>
    <col min="25" max="29" width="5.33203125" customWidth="1"/>
    <col min="30" max="30" width="6.6640625" customWidth="1"/>
    <col min="31" max="32" width="5.33203125" customWidth="1"/>
    <col min="33" max="33" width="8.1640625" customWidth="1"/>
    <col min="34" max="34" width="7.6640625" bestFit="1" customWidth="1"/>
    <col min="35" max="35" width="6.1640625" bestFit="1" customWidth="1"/>
    <col min="36" max="36" width="9.33203125" customWidth="1"/>
  </cols>
  <sheetData>
    <row r="1" spans="1:36" x14ac:dyDescent="0.2">
      <c r="A1" s="25" t="s">
        <v>0</v>
      </c>
      <c r="B1" s="25" t="s">
        <v>1</v>
      </c>
      <c r="C1" s="28" t="s">
        <v>2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8"/>
      <c r="AJ1" s="19" t="s">
        <v>11</v>
      </c>
    </row>
    <row r="2" spans="1:36" x14ac:dyDescent="0.2">
      <c r="A2" s="26"/>
      <c r="B2" s="26"/>
      <c r="C2" s="28" t="s">
        <v>4</v>
      </c>
      <c r="D2" s="17"/>
      <c r="E2" s="18"/>
      <c r="F2" s="16" t="s">
        <v>5</v>
      </c>
      <c r="G2" s="17"/>
      <c r="H2" s="18"/>
      <c r="I2" s="16" t="s">
        <v>6</v>
      </c>
      <c r="J2" s="17"/>
      <c r="K2" s="18"/>
      <c r="L2" s="16" t="s">
        <v>7</v>
      </c>
      <c r="M2" s="17"/>
      <c r="N2" s="18"/>
      <c r="O2" s="16" t="s">
        <v>8</v>
      </c>
      <c r="P2" s="17"/>
      <c r="Q2" s="18"/>
      <c r="R2" s="16" t="s">
        <v>9</v>
      </c>
      <c r="S2" s="17"/>
      <c r="T2" s="18"/>
      <c r="U2" s="16" t="s">
        <v>9</v>
      </c>
      <c r="V2" s="17"/>
      <c r="W2" s="18"/>
      <c r="X2" s="16" t="s">
        <v>9</v>
      </c>
      <c r="Y2" s="17"/>
      <c r="Z2" s="18"/>
      <c r="AA2" s="16" t="s">
        <v>54</v>
      </c>
      <c r="AB2" s="17"/>
      <c r="AC2" s="18"/>
      <c r="AD2" s="16" t="s">
        <v>55</v>
      </c>
      <c r="AE2" s="17"/>
      <c r="AF2" s="18"/>
      <c r="AG2" s="16" t="s">
        <v>55</v>
      </c>
      <c r="AH2" s="17"/>
      <c r="AI2" s="18"/>
      <c r="AJ2" s="20"/>
    </row>
    <row r="3" spans="1:36" x14ac:dyDescent="0.2">
      <c r="A3" s="26"/>
      <c r="B3" s="26"/>
      <c r="C3" s="22" t="s">
        <v>48</v>
      </c>
      <c r="D3" s="23"/>
      <c r="E3" s="24"/>
      <c r="F3" s="29" t="s">
        <v>49</v>
      </c>
      <c r="G3" s="30"/>
      <c r="H3" s="31"/>
      <c r="I3" s="29" t="s">
        <v>50</v>
      </c>
      <c r="J3" s="30"/>
      <c r="K3" s="31"/>
      <c r="L3" s="16" t="s">
        <v>51</v>
      </c>
      <c r="M3" s="17"/>
      <c r="N3" s="18"/>
      <c r="O3" s="22" t="s">
        <v>52</v>
      </c>
      <c r="P3" s="23"/>
      <c r="Q3" s="24"/>
      <c r="R3" s="29" t="s">
        <v>127</v>
      </c>
      <c r="S3" s="30"/>
      <c r="T3" s="31"/>
      <c r="U3" s="16" t="s">
        <v>53</v>
      </c>
      <c r="V3" s="17"/>
      <c r="W3" s="18"/>
      <c r="X3" s="22" t="s">
        <v>3</v>
      </c>
      <c r="Y3" s="23"/>
      <c r="Z3" s="24"/>
      <c r="AA3" s="22" t="s">
        <v>136</v>
      </c>
      <c r="AB3" s="23"/>
      <c r="AC3" s="24"/>
      <c r="AD3" s="29" t="s">
        <v>56</v>
      </c>
      <c r="AE3" s="30"/>
      <c r="AF3" s="31"/>
      <c r="AG3" s="16" t="s">
        <v>57</v>
      </c>
      <c r="AH3" s="17"/>
      <c r="AI3" s="18"/>
      <c r="AJ3" s="21"/>
    </row>
    <row r="4" spans="1:36" x14ac:dyDescent="0.2">
      <c r="A4" s="27"/>
      <c r="B4" s="27"/>
      <c r="C4" s="6" t="s">
        <v>15</v>
      </c>
      <c r="D4" s="6" t="s">
        <v>35</v>
      </c>
      <c r="E4" s="6" t="s">
        <v>10</v>
      </c>
      <c r="F4" s="12" t="s">
        <v>15</v>
      </c>
      <c r="G4" s="12" t="s">
        <v>35</v>
      </c>
      <c r="H4" s="12" t="s">
        <v>10</v>
      </c>
      <c r="I4" s="12" t="s">
        <v>15</v>
      </c>
      <c r="J4" s="12" t="s">
        <v>35</v>
      </c>
      <c r="K4" s="12" t="s">
        <v>10</v>
      </c>
      <c r="L4" s="1" t="s">
        <v>15</v>
      </c>
      <c r="M4" s="1" t="s">
        <v>35</v>
      </c>
      <c r="N4" s="1" t="s">
        <v>10</v>
      </c>
      <c r="O4" s="6" t="s">
        <v>15</v>
      </c>
      <c r="P4" s="6" t="s">
        <v>35</v>
      </c>
      <c r="Q4" s="6" t="s">
        <v>10</v>
      </c>
      <c r="R4" s="12" t="s">
        <v>15</v>
      </c>
      <c r="S4" s="12" t="s">
        <v>35</v>
      </c>
      <c r="T4" s="12" t="s">
        <v>10</v>
      </c>
      <c r="U4" s="1" t="s">
        <v>15</v>
      </c>
      <c r="V4" s="1" t="s">
        <v>35</v>
      </c>
      <c r="W4" s="1" t="s">
        <v>10</v>
      </c>
      <c r="X4" s="6" t="s">
        <v>15</v>
      </c>
      <c r="Y4" s="6" t="s">
        <v>35</v>
      </c>
      <c r="Z4" s="6" t="s">
        <v>10</v>
      </c>
      <c r="AA4" s="6" t="s">
        <v>15</v>
      </c>
      <c r="AB4" s="6" t="s">
        <v>35</v>
      </c>
      <c r="AC4" s="6" t="s">
        <v>10</v>
      </c>
      <c r="AD4" s="12" t="s">
        <v>15</v>
      </c>
      <c r="AE4" s="12" t="s">
        <v>35</v>
      </c>
      <c r="AF4" s="12" t="s">
        <v>10</v>
      </c>
      <c r="AG4" s="1" t="s">
        <v>15</v>
      </c>
      <c r="AH4" s="1" t="s">
        <v>35</v>
      </c>
      <c r="AI4" s="1" t="s">
        <v>10</v>
      </c>
      <c r="AJ4" s="2"/>
    </row>
    <row r="5" spans="1:36" x14ac:dyDescent="0.2">
      <c r="A5" s="2" t="s">
        <v>75</v>
      </c>
      <c r="B5" s="1" t="s">
        <v>19</v>
      </c>
      <c r="C5" s="6"/>
      <c r="D5" s="7"/>
      <c r="E5" s="7"/>
      <c r="F5" s="13"/>
      <c r="G5" s="13"/>
      <c r="H5" s="13"/>
      <c r="I5" s="13"/>
      <c r="J5" s="13"/>
      <c r="K5" s="13"/>
      <c r="L5" s="2">
        <v>81.349999999999994</v>
      </c>
      <c r="M5" s="2">
        <v>1</v>
      </c>
      <c r="N5" s="2">
        <v>15</v>
      </c>
      <c r="O5" s="7"/>
      <c r="P5" s="7"/>
      <c r="Q5" s="7"/>
      <c r="R5" s="13">
        <v>45.27</v>
      </c>
      <c r="S5" s="13">
        <v>2</v>
      </c>
      <c r="T5" s="13">
        <v>14</v>
      </c>
      <c r="U5" s="2" t="s">
        <v>113</v>
      </c>
      <c r="V5" s="2">
        <v>1</v>
      </c>
      <c r="W5" s="2">
        <v>15</v>
      </c>
      <c r="X5" s="7">
        <v>22.43</v>
      </c>
      <c r="Y5" s="7">
        <v>2</v>
      </c>
      <c r="Z5" s="7">
        <v>14</v>
      </c>
      <c r="AA5" s="7">
        <v>22.09</v>
      </c>
      <c r="AB5" s="7">
        <v>2</v>
      </c>
      <c r="AC5" s="7">
        <v>14</v>
      </c>
      <c r="AD5" s="13"/>
      <c r="AE5" s="13"/>
      <c r="AF5" s="13"/>
      <c r="AG5" s="33"/>
      <c r="AH5" s="2"/>
      <c r="AI5" s="2"/>
      <c r="AJ5" s="2">
        <f>E5+H5+K5+N5+Q5+W5+AI5+T5+Z5+AC5+AF5+AI5-W5</f>
        <v>57</v>
      </c>
    </row>
    <row r="6" spans="1:36" x14ac:dyDescent="0.2">
      <c r="A6" s="2" t="s">
        <v>37</v>
      </c>
      <c r="B6" s="1" t="s">
        <v>19</v>
      </c>
      <c r="C6" s="6"/>
      <c r="D6" s="7"/>
      <c r="E6" s="7"/>
      <c r="F6" s="13"/>
      <c r="G6" s="13"/>
      <c r="H6" s="13"/>
      <c r="I6" s="13"/>
      <c r="J6" s="13"/>
      <c r="K6" s="13"/>
      <c r="L6" s="2"/>
      <c r="M6" s="2"/>
      <c r="N6" s="2"/>
      <c r="O6" s="7"/>
      <c r="P6" s="7"/>
      <c r="Q6" s="7"/>
      <c r="R6" s="13"/>
      <c r="S6" s="13"/>
      <c r="T6" s="13"/>
      <c r="U6" s="2"/>
      <c r="V6" s="2"/>
      <c r="W6" s="2"/>
      <c r="X6" s="7"/>
      <c r="Y6" s="7"/>
      <c r="Z6" s="7"/>
      <c r="AA6" s="7"/>
      <c r="AB6" s="7"/>
      <c r="AC6" s="7"/>
      <c r="AD6" s="13"/>
      <c r="AE6" s="13"/>
      <c r="AF6" s="13"/>
      <c r="AG6" s="33"/>
      <c r="AH6" s="2"/>
      <c r="AI6" s="2"/>
      <c r="AJ6" s="2">
        <f t="shared" ref="AJ6:AJ14" si="0">E6+H6+K6+N6+Q6+W6+AI6+T6+Z6+AC6+AF6+AI6</f>
        <v>0</v>
      </c>
    </row>
    <row r="7" spans="1:36" x14ac:dyDescent="0.2">
      <c r="A7" s="2" t="s">
        <v>73</v>
      </c>
      <c r="B7" s="1" t="s">
        <v>19</v>
      </c>
      <c r="C7" s="6">
        <v>24.33</v>
      </c>
      <c r="D7" s="7">
        <v>1</v>
      </c>
      <c r="E7" s="7">
        <v>15</v>
      </c>
      <c r="F7" s="13">
        <v>52.36</v>
      </c>
      <c r="G7" s="13">
        <v>1</v>
      </c>
      <c r="H7" s="13">
        <v>15</v>
      </c>
      <c r="I7" s="13"/>
      <c r="J7" s="13"/>
      <c r="K7" s="13"/>
      <c r="L7" s="2"/>
      <c r="M7" s="2"/>
      <c r="N7" s="2"/>
      <c r="O7" s="7">
        <v>24.19</v>
      </c>
      <c r="P7" s="7">
        <v>4</v>
      </c>
      <c r="Q7" s="7">
        <v>12</v>
      </c>
      <c r="R7" s="13"/>
      <c r="S7" s="13"/>
      <c r="T7" s="13"/>
      <c r="U7" s="2"/>
      <c r="V7" s="2"/>
      <c r="W7" s="2"/>
      <c r="X7" s="7">
        <v>25.34</v>
      </c>
      <c r="Y7" s="7">
        <v>7</v>
      </c>
      <c r="Z7" s="10">
        <v>9</v>
      </c>
      <c r="AA7" s="7"/>
      <c r="AB7" s="7"/>
      <c r="AC7" s="7"/>
      <c r="AD7" s="13"/>
      <c r="AE7" s="13"/>
      <c r="AF7" s="13"/>
      <c r="AG7" s="33"/>
      <c r="AH7" s="2"/>
      <c r="AI7" s="2"/>
      <c r="AJ7" s="2">
        <f>E7+H7+K7+N7+Q7+W7+AI7+T7+Z7+AC7+AF7+AI7-Z7</f>
        <v>42</v>
      </c>
    </row>
    <row r="8" spans="1:36" x14ac:dyDescent="0.2">
      <c r="A8" s="2" t="s">
        <v>79</v>
      </c>
      <c r="B8" s="1" t="s">
        <v>19</v>
      </c>
      <c r="C8" s="6"/>
      <c r="D8" s="7"/>
      <c r="E8" s="7"/>
      <c r="F8" s="13">
        <v>55.17</v>
      </c>
      <c r="G8" s="13">
        <v>2</v>
      </c>
      <c r="H8" s="13">
        <v>14</v>
      </c>
      <c r="I8" s="13"/>
      <c r="J8" s="13"/>
      <c r="K8" s="13"/>
      <c r="L8" s="2"/>
      <c r="M8" s="2"/>
      <c r="N8" s="2"/>
      <c r="O8" s="7">
        <v>23.57</v>
      </c>
      <c r="P8" s="7">
        <v>3</v>
      </c>
      <c r="Q8" s="7">
        <v>13</v>
      </c>
      <c r="R8" s="13">
        <v>49.29</v>
      </c>
      <c r="S8" s="13">
        <v>4</v>
      </c>
      <c r="T8" s="13">
        <v>12</v>
      </c>
      <c r="U8" s="2" t="s">
        <v>111</v>
      </c>
      <c r="V8" s="2">
        <v>2</v>
      </c>
      <c r="W8" s="2">
        <v>14</v>
      </c>
      <c r="X8" s="7">
        <v>24.27</v>
      </c>
      <c r="Y8" s="7">
        <v>6</v>
      </c>
      <c r="Z8" s="7">
        <v>10</v>
      </c>
      <c r="AA8" s="7"/>
      <c r="AB8" s="7"/>
      <c r="AC8" s="7"/>
      <c r="AD8" s="13"/>
      <c r="AE8" s="13"/>
      <c r="AF8" s="13"/>
      <c r="AG8" s="33"/>
      <c r="AH8" s="2"/>
      <c r="AI8" s="2"/>
      <c r="AJ8" s="2">
        <f t="shared" si="0"/>
        <v>63</v>
      </c>
    </row>
    <row r="9" spans="1:36" x14ac:dyDescent="0.2">
      <c r="A9" s="2" t="s">
        <v>83</v>
      </c>
      <c r="B9" s="1" t="s">
        <v>19</v>
      </c>
      <c r="C9" s="6"/>
      <c r="D9" s="7"/>
      <c r="E9" s="7"/>
      <c r="F9" s="13"/>
      <c r="G9" s="13"/>
      <c r="H9" s="13"/>
      <c r="I9" s="13">
        <v>45.14</v>
      </c>
      <c r="J9" s="13">
        <v>1</v>
      </c>
      <c r="K9" s="13">
        <v>15</v>
      </c>
      <c r="L9" s="2"/>
      <c r="M9" s="2"/>
      <c r="N9" s="2"/>
      <c r="O9" s="7">
        <v>21.26</v>
      </c>
      <c r="P9" s="7">
        <v>2</v>
      </c>
      <c r="Q9" s="7">
        <v>14</v>
      </c>
      <c r="R9" s="13">
        <v>43.03</v>
      </c>
      <c r="S9" s="13">
        <v>1</v>
      </c>
      <c r="T9" s="13">
        <v>15</v>
      </c>
      <c r="U9" s="2"/>
      <c r="V9" s="2"/>
      <c r="W9" s="2"/>
      <c r="X9" s="7">
        <v>21.44</v>
      </c>
      <c r="Y9" s="7">
        <v>1</v>
      </c>
      <c r="Z9" s="7">
        <v>15</v>
      </c>
      <c r="AA9" s="7">
        <v>23.26</v>
      </c>
      <c r="AB9" s="7">
        <v>4</v>
      </c>
      <c r="AC9" s="10">
        <v>12</v>
      </c>
      <c r="AD9" s="13">
        <v>45.07</v>
      </c>
      <c r="AE9" s="13">
        <v>2</v>
      </c>
      <c r="AF9" s="14">
        <v>14</v>
      </c>
      <c r="AG9" s="33" t="s">
        <v>154</v>
      </c>
      <c r="AH9" s="2">
        <v>1</v>
      </c>
      <c r="AI9" s="2">
        <v>15</v>
      </c>
      <c r="AJ9" s="2">
        <f>E9+H9+K9+N9+Q9+W9+AI9+T9+Z9+AC9+AF9-AC9-AF9</f>
        <v>74</v>
      </c>
    </row>
    <row r="10" spans="1:36" x14ac:dyDescent="0.2">
      <c r="A10" s="2" t="s">
        <v>129</v>
      </c>
      <c r="B10" s="1" t="s">
        <v>19</v>
      </c>
      <c r="C10" s="6"/>
      <c r="D10" s="7"/>
      <c r="E10" s="7"/>
      <c r="F10" s="13"/>
      <c r="G10" s="13"/>
      <c r="H10" s="13"/>
      <c r="I10" s="13"/>
      <c r="J10" s="13"/>
      <c r="K10" s="13"/>
      <c r="L10" s="2"/>
      <c r="M10" s="2"/>
      <c r="N10" s="2"/>
      <c r="O10" s="11" t="s">
        <v>96</v>
      </c>
      <c r="P10" s="7">
        <v>1</v>
      </c>
      <c r="Q10" s="7">
        <v>15</v>
      </c>
      <c r="R10" s="13"/>
      <c r="S10" s="13"/>
      <c r="T10" s="13"/>
      <c r="U10" s="2"/>
      <c r="V10" s="2"/>
      <c r="W10" s="2"/>
      <c r="X10" s="7"/>
      <c r="Y10" s="7"/>
      <c r="Z10" s="7"/>
      <c r="AA10" s="7"/>
      <c r="AB10" s="7"/>
      <c r="AC10" s="7"/>
      <c r="AD10" s="13">
        <v>34.58</v>
      </c>
      <c r="AE10" s="13">
        <v>1</v>
      </c>
      <c r="AF10" s="13">
        <v>15</v>
      </c>
      <c r="AG10" s="33"/>
      <c r="AH10" s="2"/>
      <c r="AI10" s="2"/>
      <c r="AJ10" s="2">
        <f t="shared" si="0"/>
        <v>30</v>
      </c>
    </row>
    <row r="11" spans="1:36" x14ac:dyDescent="0.2">
      <c r="A11" s="2" t="s">
        <v>115</v>
      </c>
      <c r="B11" s="1" t="s">
        <v>19</v>
      </c>
      <c r="C11" s="6"/>
      <c r="D11" s="7"/>
      <c r="E11" s="7"/>
      <c r="F11" s="13"/>
      <c r="G11" s="13"/>
      <c r="H11" s="13"/>
      <c r="I11" s="13"/>
      <c r="J11" s="13"/>
      <c r="K11" s="13"/>
      <c r="L11" s="2"/>
      <c r="M11" s="2"/>
      <c r="N11" s="2"/>
      <c r="O11" s="11"/>
      <c r="P11" s="7"/>
      <c r="Q11" s="7"/>
      <c r="R11" s="13">
        <v>68.069999999999993</v>
      </c>
      <c r="S11" s="13">
        <v>6</v>
      </c>
      <c r="T11" s="13">
        <v>10</v>
      </c>
      <c r="U11" s="2"/>
      <c r="V11" s="2"/>
      <c r="W11" s="2"/>
      <c r="X11" s="7"/>
      <c r="Y11" s="7"/>
      <c r="Z11" s="7"/>
      <c r="AA11" s="7"/>
      <c r="AB11" s="7"/>
      <c r="AC11" s="7"/>
      <c r="AD11" s="13"/>
      <c r="AE11" s="13"/>
      <c r="AF11" s="13"/>
      <c r="AG11" s="33"/>
      <c r="AH11" s="2"/>
      <c r="AI11" s="2"/>
      <c r="AJ11" s="2">
        <f t="shared" si="0"/>
        <v>10</v>
      </c>
    </row>
    <row r="12" spans="1:36" x14ac:dyDescent="0.2">
      <c r="A12" s="2" t="s">
        <v>119</v>
      </c>
      <c r="B12" s="1" t="s">
        <v>19</v>
      </c>
      <c r="C12" s="6"/>
      <c r="D12" s="7"/>
      <c r="E12" s="7"/>
      <c r="F12" s="13"/>
      <c r="G12" s="13"/>
      <c r="H12" s="13"/>
      <c r="I12" s="13"/>
      <c r="J12" s="13"/>
      <c r="K12" s="13"/>
      <c r="L12" s="2"/>
      <c r="M12" s="2"/>
      <c r="N12" s="2"/>
      <c r="O12" s="7"/>
      <c r="P12" s="7"/>
      <c r="Q12" s="7"/>
      <c r="R12" s="13">
        <v>47.51</v>
      </c>
      <c r="S12" s="13">
        <v>3</v>
      </c>
      <c r="T12" s="13">
        <v>13</v>
      </c>
      <c r="U12" s="2"/>
      <c r="V12" s="2"/>
      <c r="W12" s="2"/>
      <c r="X12" s="7">
        <v>23.19</v>
      </c>
      <c r="Y12" s="7">
        <v>4</v>
      </c>
      <c r="Z12" s="7">
        <v>12</v>
      </c>
      <c r="AA12" s="7">
        <v>21.45</v>
      </c>
      <c r="AB12" s="7">
        <v>1</v>
      </c>
      <c r="AC12" s="7">
        <v>15</v>
      </c>
      <c r="AD12" s="13"/>
      <c r="AE12" s="13"/>
      <c r="AF12" s="13"/>
      <c r="AG12" s="33"/>
      <c r="AH12" s="2"/>
      <c r="AI12" s="2"/>
      <c r="AJ12" s="2">
        <f t="shared" si="0"/>
        <v>40</v>
      </c>
    </row>
    <row r="13" spans="1:36" x14ac:dyDescent="0.2">
      <c r="A13" s="2" t="s">
        <v>123</v>
      </c>
      <c r="B13" s="1" t="s">
        <v>19</v>
      </c>
      <c r="C13" s="6"/>
      <c r="D13" s="7"/>
      <c r="E13" s="7"/>
      <c r="F13" s="13"/>
      <c r="G13" s="13"/>
      <c r="H13" s="13"/>
      <c r="I13" s="13"/>
      <c r="J13" s="13"/>
      <c r="K13" s="13"/>
      <c r="L13" s="2"/>
      <c r="M13" s="2"/>
      <c r="N13" s="2"/>
      <c r="O13" s="7"/>
      <c r="P13" s="7"/>
      <c r="Q13" s="7"/>
      <c r="R13" s="13">
        <v>52.46</v>
      </c>
      <c r="S13" s="13">
        <v>5</v>
      </c>
      <c r="T13" s="13">
        <v>11</v>
      </c>
      <c r="U13" s="2"/>
      <c r="V13" s="2"/>
      <c r="W13" s="2"/>
      <c r="X13" s="7">
        <v>23.18</v>
      </c>
      <c r="Y13" s="7">
        <v>3</v>
      </c>
      <c r="Z13" s="7">
        <v>13</v>
      </c>
      <c r="AA13" s="7"/>
      <c r="AB13" s="7"/>
      <c r="AC13" s="7"/>
      <c r="AD13" s="13"/>
      <c r="AE13" s="13"/>
      <c r="AF13" s="13"/>
      <c r="AG13" s="33"/>
      <c r="AH13" s="2"/>
      <c r="AI13" s="2"/>
      <c r="AJ13" s="2">
        <f t="shared" si="0"/>
        <v>24</v>
      </c>
    </row>
    <row r="14" spans="1:36" x14ac:dyDescent="0.2">
      <c r="A14" s="2" t="s">
        <v>131</v>
      </c>
      <c r="B14" s="1" t="s">
        <v>19</v>
      </c>
      <c r="C14" s="6"/>
      <c r="D14" s="7"/>
      <c r="E14" s="7"/>
      <c r="F14" s="13"/>
      <c r="G14" s="13"/>
      <c r="H14" s="13"/>
      <c r="I14" s="13"/>
      <c r="J14" s="13"/>
      <c r="K14" s="13"/>
      <c r="L14" s="2"/>
      <c r="M14" s="2"/>
      <c r="N14" s="2"/>
      <c r="O14" s="7"/>
      <c r="P14" s="7"/>
      <c r="Q14" s="7"/>
      <c r="R14" s="13"/>
      <c r="S14" s="13"/>
      <c r="T14" s="13"/>
      <c r="U14" s="2"/>
      <c r="V14" s="2"/>
      <c r="W14" s="2"/>
      <c r="X14" s="7">
        <v>24.07</v>
      </c>
      <c r="Y14" s="7">
        <v>5</v>
      </c>
      <c r="Z14" s="7">
        <v>12</v>
      </c>
      <c r="AA14" s="7">
        <v>22.57</v>
      </c>
      <c r="AB14" s="7">
        <v>3</v>
      </c>
      <c r="AC14" s="7">
        <v>13</v>
      </c>
      <c r="AD14" s="13"/>
      <c r="AE14" s="13"/>
      <c r="AF14" s="13"/>
      <c r="AG14" s="33"/>
      <c r="AH14" s="2"/>
      <c r="AI14" s="2"/>
      <c r="AJ14" s="2">
        <f t="shared" si="0"/>
        <v>25</v>
      </c>
    </row>
    <row r="15" spans="1:36" x14ac:dyDescent="0.2">
      <c r="A15" s="2"/>
      <c r="B15" s="1"/>
      <c r="C15" s="6"/>
      <c r="D15" s="7"/>
      <c r="E15" s="7"/>
      <c r="F15" s="13"/>
      <c r="G15" s="13"/>
      <c r="H15" s="13"/>
      <c r="I15" s="13"/>
      <c r="J15" s="13"/>
      <c r="K15" s="13"/>
      <c r="L15" s="2"/>
      <c r="M15" s="2"/>
      <c r="N15" s="2"/>
      <c r="O15" s="7"/>
      <c r="P15" s="7"/>
      <c r="Q15" s="7"/>
      <c r="R15" s="13"/>
      <c r="S15" s="13"/>
      <c r="T15" s="13"/>
      <c r="U15" s="2"/>
      <c r="V15" s="2"/>
      <c r="W15" s="2"/>
      <c r="X15" s="7"/>
      <c r="Y15" s="7"/>
      <c r="Z15" s="7"/>
      <c r="AA15" s="7"/>
      <c r="AB15" s="7"/>
      <c r="AC15" s="7"/>
      <c r="AD15" s="13"/>
      <c r="AE15" s="13"/>
      <c r="AF15" s="13"/>
      <c r="AG15" s="33"/>
      <c r="AH15" s="2"/>
      <c r="AI15" s="2"/>
      <c r="AJ15" s="2"/>
    </row>
    <row r="16" spans="1:36" x14ac:dyDescent="0.2">
      <c r="A16" s="2" t="s">
        <v>42</v>
      </c>
      <c r="B16" s="1" t="s">
        <v>17</v>
      </c>
      <c r="C16" s="6">
        <v>22.51</v>
      </c>
      <c r="D16" s="7">
        <v>4</v>
      </c>
      <c r="E16" s="7">
        <v>12</v>
      </c>
      <c r="F16" s="13"/>
      <c r="G16" s="13"/>
      <c r="H16" s="13"/>
      <c r="I16" s="13"/>
      <c r="J16" s="13"/>
      <c r="K16" s="13"/>
      <c r="L16" s="2"/>
      <c r="M16" s="2"/>
      <c r="N16" s="2"/>
      <c r="O16" s="7"/>
      <c r="P16" s="7"/>
      <c r="Q16" s="7"/>
      <c r="R16" s="13"/>
      <c r="S16" s="13"/>
      <c r="T16" s="13"/>
      <c r="U16" s="2"/>
      <c r="V16" s="2"/>
      <c r="W16" s="2"/>
      <c r="X16" s="7"/>
      <c r="Y16" s="7"/>
      <c r="Z16" s="7"/>
      <c r="AA16" s="7"/>
      <c r="AB16" s="7"/>
      <c r="AC16" s="7"/>
      <c r="AD16" s="13"/>
      <c r="AE16" s="13"/>
      <c r="AF16" s="13"/>
      <c r="AG16" s="33"/>
      <c r="AH16" s="2"/>
      <c r="AI16" s="2"/>
      <c r="AJ16" s="2">
        <f>E16+H16+K16+N16+Q16+W16+AI16+T16+Z16+AC16+AF16+AI16</f>
        <v>12</v>
      </c>
    </row>
    <row r="17" spans="1:36" x14ac:dyDescent="0.2">
      <c r="A17" s="2" t="s">
        <v>16</v>
      </c>
      <c r="B17" s="1" t="s">
        <v>17</v>
      </c>
      <c r="C17" s="6">
        <v>19.48</v>
      </c>
      <c r="D17" s="7">
        <v>2</v>
      </c>
      <c r="E17" s="10">
        <v>14</v>
      </c>
      <c r="F17" s="13">
        <v>41.35</v>
      </c>
      <c r="G17" s="13">
        <v>1</v>
      </c>
      <c r="H17" s="13">
        <v>15</v>
      </c>
      <c r="I17" s="13"/>
      <c r="J17" s="13"/>
      <c r="K17" s="13"/>
      <c r="L17" s="2">
        <v>71.180000000000007</v>
      </c>
      <c r="M17" s="2">
        <v>1</v>
      </c>
      <c r="N17" s="2">
        <v>15</v>
      </c>
      <c r="O17" s="7">
        <v>19.55</v>
      </c>
      <c r="P17" s="7">
        <v>1</v>
      </c>
      <c r="Q17" s="7">
        <v>15</v>
      </c>
      <c r="R17" s="13">
        <v>39.409999999999997</v>
      </c>
      <c r="S17" s="13">
        <v>1</v>
      </c>
      <c r="T17" s="13">
        <v>15</v>
      </c>
      <c r="U17" s="2" t="s">
        <v>107</v>
      </c>
      <c r="V17" s="2">
        <v>1</v>
      </c>
      <c r="W17" s="5">
        <v>15</v>
      </c>
      <c r="X17" s="7">
        <v>20.11</v>
      </c>
      <c r="Y17" s="7">
        <v>2</v>
      </c>
      <c r="Z17" s="10">
        <v>14</v>
      </c>
      <c r="AA17" s="7">
        <v>19.53</v>
      </c>
      <c r="AB17" s="7">
        <v>1</v>
      </c>
      <c r="AC17" s="7">
        <v>15</v>
      </c>
      <c r="AD17" s="13">
        <v>40.18</v>
      </c>
      <c r="AE17" s="13">
        <v>2</v>
      </c>
      <c r="AF17" s="14">
        <v>14</v>
      </c>
      <c r="AG17" s="33" t="s">
        <v>150</v>
      </c>
      <c r="AH17" s="2">
        <v>1</v>
      </c>
      <c r="AI17" s="5">
        <v>15</v>
      </c>
      <c r="AJ17" s="2">
        <f>E17+H17+K17+N17+Q17+W17+T17+Z17+AC17+AF17-W17-Z17-E17-AF17</f>
        <v>75</v>
      </c>
    </row>
    <row r="18" spans="1:36" x14ac:dyDescent="0.2">
      <c r="A18" s="2" t="s">
        <v>18</v>
      </c>
      <c r="B18" s="1" t="s">
        <v>17</v>
      </c>
      <c r="C18" s="8" t="s">
        <v>68</v>
      </c>
      <c r="D18" s="7">
        <v>3</v>
      </c>
      <c r="E18" s="7">
        <v>13</v>
      </c>
      <c r="F18" s="13">
        <v>48.55</v>
      </c>
      <c r="G18" s="13">
        <v>3</v>
      </c>
      <c r="H18" s="14">
        <v>13</v>
      </c>
      <c r="I18" s="13">
        <v>47.02</v>
      </c>
      <c r="J18" s="13">
        <v>2</v>
      </c>
      <c r="K18" s="13">
        <v>14</v>
      </c>
      <c r="L18" s="2">
        <v>83.06</v>
      </c>
      <c r="M18" s="2">
        <v>3</v>
      </c>
      <c r="N18" s="5">
        <v>13</v>
      </c>
      <c r="O18" s="7"/>
      <c r="P18" s="7"/>
      <c r="Q18" s="7"/>
      <c r="R18" s="13">
        <v>46.52</v>
      </c>
      <c r="S18" s="13">
        <v>2</v>
      </c>
      <c r="T18" s="13">
        <v>14</v>
      </c>
      <c r="U18" s="2" t="s">
        <v>109</v>
      </c>
      <c r="V18" s="2">
        <v>2</v>
      </c>
      <c r="W18" s="2">
        <v>14</v>
      </c>
      <c r="X18" s="7">
        <v>23.05</v>
      </c>
      <c r="Y18" s="7">
        <v>3</v>
      </c>
      <c r="Z18" s="10">
        <v>13</v>
      </c>
      <c r="AA18" s="7">
        <v>22.37</v>
      </c>
      <c r="AB18" s="7">
        <v>2</v>
      </c>
      <c r="AC18" s="7">
        <v>14</v>
      </c>
      <c r="AD18" s="13">
        <v>46.07</v>
      </c>
      <c r="AE18" s="13">
        <v>4</v>
      </c>
      <c r="AF18" s="14">
        <v>12</v>
      </c>
      <c r="AG18" s="33" t="s">
        <v>155</v>
      </c>
      <c r="AH18" s="2">
        <v>2</v>
      </c>
      <c r="AI18" s="5">
        <v>14</v>
      </c>
      <c r="AJ18" s="2">
        <f>E18+H18+K18+N18+Q18+W18+AI18+T18+Z18+AC18+AF18-H18-N18-Z18-AF18-AI18</f>
        <v>69</v>
      </c>
    </row>
    <row r="19" spans="1:36" x14ac:dyDescent="0.2">
      <c r="A19" s="2" t="s">
        <v>63</v>
      </c>
      <c r="B19" s="1" t="s">
        <v>17</v>
      </c>
      <c r="C19" s="6">
        <v>19.43</v>
      </c>
      <c r="D19" s="7">
        <v>1</v>
      </c>
      <c r="E19" s="7">
        <v>15</v>
      </c>
      <c r="F19" s="13">
        <v>43.34</v>
      </c>
      <c r="G19" s="13">
        <v>2</v>
      </c>
      <c r="H19" s="13">
        <v>14</v>
      </c>
      <c r="I19" s="13">
        <v>41.19</v>
      </c>
      <c r="J19" s="13">
        <v>1</v>
      </c>
      <c r="K19" s="13">
        <v>15</v>
      </c>
      <c r="L19" s="2">
        <v>73.040000000000006</v>
      </c>
      <c r="M19" s="2">
        <v>2</v>
      </c>
      <c r="N19" s="2">
        <v>14</v>
      </c>
      <c r="O19" s="7"/>
      <c r="P19" s="7"/>
      <c r="Q19" s="7"/>
      <c r="R19" s="13"/>
      <c r="S19" s="13"/>
      <c r="T19" s="13"/>
      <c r="U19" s="2"/>
      <c r="V19" s="2"/>
      <c r="W19" s="2"/>
      <c r="X19" s="7"/>
      <c r="Y19" s="7"/>
      <c r="Z19" s="7"/>
      <c r="AA19" s="7"/>
      <c r="AB19" s="7"/>
      <c r="AC19" s="7"/>
      <c r="AD19" s="15" t="s">
        <v>140</v>
      </c>
      <c r="AE19" s="13">
        <v>3</v>
      </c>
      <c r="AF19" s="14">
        <v>13</v>
      </c>
      <c r="AG19" s="33"/>
      <c r="AH19" s="2"/>
      <c r="AI19" s="2"/>
      <c r="AJ19" s="2">
        <f>E19+H19+K19+N19+Q19+W19+AI19+T19+Z19+AC19+AF19+AI19-AF19</f>
        <v>58</v>
      </c>
    </row>
    <row r="20" spans="1:36" x14ac:dyDescent="0.2">
      <c r="A20" s="2" t="s">
        <v>71</v>
      </c>
      <c r="B20" s="1" t="s">
        <v>17</v>
      </c>
      <c r="C20" s="6">
        <v>24.11</v>
      </c>
      <c r="D20" s="7">
        <v>5</v>
      </c>
      <c r="E20" s="7">
        <v>11</v>
      </c>
      <c r="F20" s="13"/>
      <c r="G20" s="13"/>
      <c r="H20" s="13"/>
      <c r="I20" s="13">
        <v>49.08</v>
      </c>
      <c r="J20" s="13">
        <v>3</v>
      </c>
      <c r="K20" s="13">
        <v>13</v>
      </c>
      <c r="L20" s="2"/>
      <c r="M20" s="2"/>
      <c r="N20" s="2"/>
      <c r="O20" s="7"/>
      <c r="P20" s="7"/>
      <c r="Q20" s="7"/>
      <c r="R20" s="13"/>
      <c r="S20" s="13"/>
      <c r="T20" s="13"/>
      <c r="U20" s="2"/>
      <c r="V20" s="2"/>
      <c r="W20" s="2"/>
      <c r="X20" s="7"/>
      <c r="Y20" s="7"/>
      <c r="Z20" s="7"/>
      <c r="AA20" s="7"/>
      <c r="AB20" s="7"/>
      <c r="AC20" s="7"/>
      <c r="AD20" s="13"/>
      <c r="AE20" s="13"/>
      <c r="AF20" s="13"/>
      <c r="AG20" s="33"/>
      <c r="AH20" s="2"/>
      <c r="AI20" s="2"/>
      <c r="AJ20" s="2">
        <f>E20+H20+K20+N20+Q20+W20+AI20+T20+Z20+AC20+AF20+AI20</f>
        <v>24</v>
      </c>
    </row>
    <row r="21" spans="1:36" x14ac:dyDescent="0.2">
      <c r="A21" s="2" t="s">
        <v>74</v>
      </c>
      <c r="B21" s="1" t="s">
        <v>17</v>
      </c>
      <c r="C21" s="6">
        <v>26.56</v>
      </c>
      <c r="D21" s="7">
        <v>6</v>
      </c>
      <c r="E21" s="7">
        <v>10</v>
      </c>
      <c r="F21" s="13"/>
      <c r="G21" s="13"/>
      <c r="H21" s="13"/>
      <c r="I21" s="13">
        <v>56.52</v>
      </c>
      <c r="J21" s="13">
        <v>5</v>
      </c>
      <c r="K21" s="13">
        <v>11</v>
      </c>
      <c r="L21" s="2"/>
      <c r="M21" s="2"/>
      <c r="N21" s="2"/>
      <c r="O21" s="7">
        <v>26.27</v>
      </c>
      <c r="P21" s="7">
        <v>2</v>
      </c>
      <c r="Q21" s="7">
        <v>14</v>
      </c>
      <c r="R21" s="13">
        <v>62.08</v>
      </c>
      <c r="S21" s="13">
        <v>4</v>
      </c>
      <c r="T21" s="13">
        <v>12</v>
      </c>
      <c r="U21" s="2"/>
      <c r="V21" s="2"/>
      <c r="W21" s="2"/>
      <c r="X21" s="7">
        <v>26.58</v>
      </c>
      <c r="Y21" s="7">
        <v>4</v>
      </c>
      <c r="Z21" s="10">
        <v>12</v>
      </c>
      <c r="AA21" s="7"/>
      <c r="AB21" s="7"/>
      <c r="AC21" s="7"/>
      <c r="AD21" s="13">
        <v>54.39</v>
      </c>
      <c r="AE21" s="13">
        <v>6</v>
      </c>
      <c r="AF21" s="14">
        <v>10</v>
      </c>
      <c r="AG21" s="33"/>
      <c r="AH21" s="2"/>
      <c r="AI21" s="2"/>
      <c r="AJ21" s="2">
        <f>E21+H21+K21+N21+Q21+W21+AI21+T21+Z21+AC21+AF21+AI21-Z21-AF21</f>
        <v>47</v>
      </c>
    </row>
    <row r="22" spans="1:36" x14ac:dyDescent="0.2">
      <c r="A22" s="4" t="s">
        <v>89</v>
      </c>
      <c r="B22" s="3" t="s">
        <v>17</v>
      </c>
      <c r="C22" s="9"/>
      <c r="D22" s="7"/>
      <c r="E22" s="7"/>
      <c r="F22" s="13"/>
      <c r="G22" s="13"/>
      <c r="H22" s="13"/>
      <c r="I22" s="13">
        <v>56.49</v>
      </c>
      <c r="J22" s="13">
        <v>4</v>
      </c>
      <c r="K22" s="13">
        <v>12</v>
      </c>
      <c r="L22" s="2"/>
      <c r="M22" s="2"/>
      <c r="N22" s="2"/>
      <c r="O22" s="7">
        <v>26.37</v>
      </c>
      <c r="P22" s="7">
        <v>3</v>
      </c>
      <c r="Q22" s="7">
        <v>13</v>
      </c>
      <c r="R22" s="13">
        <v>60.21</v>
      </c>
      <c r="S22" s="13">
        <v>3</v>
      </c>
      <c r="T22" s="13">
        <v>13</v>
      </c>
      <c r="U22" s="2"/>
      <c r="V22" s="2"/>
      <c r="W22" s="2"/>
      <c r="X22" s="7">
        <v>28.01</v>
      </c>
      <c r="Y22" s="7">
        <v>5</v>
      </c>
      <c r="Z22" s="7">
        <v>11</v>
      </c>
      <c r="AA22" s="7"/>
      <c r="AB22" s="7"/>
      <c r="AC22" s="7"/>
      <c r="AD22" s="13">
        <v>54.31</v>
      </c>
      <c r="AE22" s="13">
        <v>5</v>
      </c>
      <c r="AF22" s="14">
        <v>11</v>
      </c>
      <c r="AG22" s="33" t="s">
        <v>158</v>
      </c>
      <c r="AH22" s="2">
        <v>3</v>
      </c>
      <c r="AI22" s="2">
        <v>13</v>
      </c>
      <c r="AJ22" s="2">
        <f>E22+H22+K22+N22+Q22+W22+AI22+T22+Z22+AC22+AF22-AF22</f>
        <v>62</v>
      </c>
    </row>
    <row r="23" spans="1:36" x14ac:dyDescent="0.2">
      <c r="A23" s="2" t="s">
        <v>120</v>
      </c>
      <c r="B23" s="1" t="s">
        <v>17</v>
      </c>
      <c r="C23" s="6"/>
      <c r="D23" s="7"/>
      <c r="E23" s="7"/>
      <c r="F23" s="13"/>
      <c r="G23" s="13"/>
      <c r="H23" s="13"/>
      <c r="I23" s="13"/>
      <c r="J23" s="13"/>
      <c r="K23" s="13"/>
      <c r="L23" s="2"/>
      <c r="M23" s="2"/>
      <c r="N23" s="2"/>
      <c r="O23" s="7"/>
      <c r="P23" s="7"/>
      <c r="Q23" s="7"/>
      <c r="R23" s="13">
        <v>68.08</v>
      </c>
      <c r="S23" s="13">
        <v>5</v>
      </c>
      <c r="T23" s="13">
        <v>11</v>
      </c>
      <c r="U23" s="2"/>
      <c r="V23" s="2"/>
      <c r="W23" s="2"/>
      <c r="X23" s="7"/>
      <c r="Y23" s="7"/>
      <c r="Z23" s="7"/>
      <c r="AA23" s="7">
        <v>31.11</v>
      </c>
      <c r="AB23" s="7">
        <v>3</v>
      </c>
      <c r="AC23" s="7">
        <v>13</v>
      </c>
      <c r="AD23" s="13"/>
      <c r="AE23" s="13"/>
      <c r="AF23" s="13"/>
      <c r="AG23" s="33"/>
      <c r="AH23" s="2"/>
      <c r="AI23" s="2"/>
      <c r="AJ23" s="2">
        <f>E23+H23+K23+N23+Q23+W23+AI23+T23+Z23+AC23+AF23+AI23</f>
        <v>24</v>
      </c>
    </row>
    <row r="24" spans="1:36" x14ac:dyDescent="0.2">
      <c r="A24" s="2" t="s">
        <v>128</v>
      </c>
      <c r="B24" s="1" t="s">
        <v>17</v>
      </c>
      <c r="C24" s="6"/>
      <c r="D24" s="7"/>
      <c r="E24" s="7"/>
      <c r="F24" s="13"/>
      <c r="G24" s="13"/>
      <c r="H24" s="13"/>
      <c r="I24" s="13"/>
      <c r="J24" s="13"/>
      <c r="K24" s="13"/>
      <c r="L24" s="2"/>
      <c r="M24" s="2"/>
      <c r="N24" s="2"/>
      <c r="O24" s="7"/>
      <c r="P24" s="7"/>
      <c r="Q24" s="7"/>
      <c r="R24" s="13"/>
      <c r="S24" s="13"/>
      <c r="T24" s="13"/>
      <c r="U24" s="2"/>
      <c r="V24" s="2"/>
      <c r="W24" s="2"/>
      <c r="X24" s="7">
        <v>18.350000000000001</v>
      </c>
      <c r="Y24" s="7">
        <v>1</v>
      </c>
      <c r="Z24" s="7">
        <v>15</v>
      </c>
      <c r="AA24" s="7"/>
      <c r="AB24" s="7"/>
      <c r="AC24" s="7"/>
      <c r="AD24" s="13">
        <v>37.06</v>
      </c>
      <c r="AE24" s="13">
        <v>1</v>
      </c>
      <c r="AF24" s="13">
        <v>15</v>
      </c>
      <c r="AG24" s="33"/>
      <c r="AH24" s="2"/>
      <c r="AI24" s="2"/>
      <c r="AJ24" s="2">
        <f>E24+H24+K24+N24+Q24+W24+AI24+T24+Z24+AC24+AF24+AI24</f>
        <v>30</v>
      </c>
    </row>
    <row r="25" spans="1:36" x14ac:dyDescent="0.2">
      <c r="A25" s="2"/>
      <c r="B25" s="1"/>
      <c r="C25" s="6"/>
      <c r="D25" s="7"/>
      <c r="E25" s="7"/>
      <c r="F25" s="13"/>
      <c r="G25" s="13"/>
      <c r="H25" s="13"/>
      <c r="I25" s="13"/>
      <c r="J25" s="13"/>
      <c r="K25" s="13"/>
      <c r="L25" s="2"/>
      <c r="M25" s="2"/>
      <c r="N25" s="2"/>
      <c r="O25" s="7"/>
      <c r="P25" s="7"/>
      <c r="Q25" s="7"/>
      <c r="R25" s="13"/>
      <c r="S25" s="13"/>
      <c r="T25" s="13"/>
      <c r="U25" s="2"/>
      <c r="V25" s="2"/>
      <c r="W25" s="2"/>
      <c r="X25" s="7"/>
      <c r="Y25" s="7"/>
      <c r="Z25" s="7"/>
      <c r="AA25" s="7"/>
      <c r="AB25" s="7"/>
      <c r="AC25" s="7"/>
      <c r="AD25" s="13"/>
      <c r="AE25" s="13"/>
      <c r="AF25" s="13"/>
      <c r="AG25" s="33"/>
      <c r="AH25" s="2"/>
      <c r="AI25" s="2"/>
      <c r="AJ25" s="2"/>
    </row>
    <row r="26" spans="1:36" x14ac:dyDescent="0.2">
      <c r="A26" s="2" t="s">
        <v>34</v>
      </c>
      <c r="B26" s="1" t="s">
        <v>21</v>
      </c>
      <c r="C26" s="6">
        <v>21.03</v>
      </c>
      <c r="D26" s="7">
        <v>2</v>
      </c>
      <c r="E26" s="7">
        <v>14</v>
      </c>
      <c r="F26" s="13">
        <v>46.25</v>
      </c>
      <c r="G26" s="13">
        <v>2</v>
      </c>
      <c r="H26" s="13">
        <v>14</v>
      </c>
      <c r="I26" s="13"/>
      <c r="J26" s="13"/>
      <c r="K26" s="13"/>
      <c r="L26" s="2"/>
      <c r="M26" s="2"/>
      <c r="N26" s="2"/>
      <c r="O26" s="7"/>
      <c r="P26" s="7"/>
      <c r="Q26" s="7"/>
      <c r="R26" s="13"/>
      <c r="S26" s="13"/>
      <c r="T26" s="13"/>
      <c r="U26" s="2"/>
      <c r="V26" s="2"/>
      <c r="W26" s="2"/>
      <c r="X26" s="7">
        <v>24.24</v>
      </c>
      <c r="Y26" s="7">
        <v>1</v>
      </c>
      <c r="Z26" s="7">
        <v>15</v>
      </c>
      <c r="AA26" s="7"/>
      <c r="AB26" s="7"/>
      <c r="AC26" s="7"/>
      <c r="AD26" s="13"/>
      <c r="AE26" s="13"/>
      <c r="AF26" s="13"/>
      <c r="AG26" s="33"/>
      <c r="AH26" s="2"/>
      <c r="AI26" s="2"/>
      <c r="AJ26" s="2">
        <f>E26+H26+K26+N26+Q26+W26+AI26+T26+Z26+AC26+AF26+AI26</f>
        <v>43</v>
      </c>
    </row>
    <row r="27" spans="1:36" x14ac:dyDescent="0.2">
      <c r="A27" s="2" t="s">
        <v>36</v>
      </c>
      <c r="B27" s="1" t="s">
        <v>21</v>
      </c>
      <c r="C27" s="6">
        <v>21.55</v>
      </c>
      <c r="D27" s="7">
        <v>3</v>
      </c>
      <c r="E27" s="7">
        <v>13</v>
      </c>
      <c r="F27" s="13"/>
      <c r="G27" s="13"/>
      <c r="H27" s="13"/>
      <c r="I27" s="13">
        <v>46.26</v>
      </c>
      <c r="J27" s="13">
        <v>3</v>
      </c>
      <c r="K27" s="13">
        <v>13</v>
      </c>
      <c r="L27" s="2">
        <v>77.400000000000006</v>
      </c>
      <c r="M27" s="2">
        <v>3</v>
      </c>
      <c r="N27" s="5">
        <v>13</v>
      </c>
      <c r="O27" s="7">
        <v>21.44</v>
      </c>
      <c r="P27" s="7">
        <v>2</v>
      </c>
      <c r="Q27" s="7">
        <v>14</v>
      </c>
      <c r="R27" s="13">
        <v>44.26</v>
      </c>
      <c r="S27" s="13">
        <v>3</v>
      </c>
      <c r="T27" s="13">
        <v>13</v>
      </c>
      <c r="U27" s="2" t="s">
        <v>108</v>
      </c>
      <c r="V27" s="2">
        <v>2</v>
      </c>
      <c r="W27" s="2">
        <v>14</v>
      </c>
      <c r="X27" s="7"/>
      <c r="Y27" s="7"/>
      <c r="Z27" s="7"/>
      <c r="AA27" s="7">
        <v>21.58</v>
      </c>
      <c r="AB27" s="7">
        <v>3</v>
      </c>
      <c r="AC27" s="10">
        <v>13</v>
      </c>
      <c r="AD27" s="13">
        <v>45.41</v>
      </c>
      <c r="AE27" s="13">
        <v>4</v>
      </c>
      <c r="AF27" s="14">
        <v>12</v>
      </c>
      <c r="AG27" s="33" t="s">
        <v>153</v>
      </c>
      <c r="AH27" s="2">
        <v>2</v>
      </c>
      <c r="AI27" s="5">
        <v>14</v>
      </c>
      <c r="AJ27" s="2">
        <f>E27+H27+K27+N27+Q27+W27+AI27+T27+Z27+AC27+AF27-N27-AC27-AF27-AI27</f>
        <v>67</v>
      </c>
    </row>
    <row r="28" spans="1:36" x14ac:dyDescent="0.2">
      <c r="A28" s="2" t="s">
        <v>20</v>
      </c>
      <c r="B28" s="1" t="s">
        <v>21</v>
      </c>
      <c r="C28" s="6"/>
      <c r="D28" s="7"/>
      <c r="E28" s="7"/>
      <c r="F28" s="13">
        <v>43.42</v>
      </c>
      <c r="G28" s="13">
        <v>1</v>
      </c>
      <c r="H28" s="13">
        <v>15</v>
      </c>
      <c r="I28" s="13">
        <v>42.37</v>
      </c>
      <c r="J28" s="13">
        <v>2</v>
      </c>
      <c r="K28" s="13">
        <v>14</v>
      </c>
      <c r="L28" s="2">
        <v>71.22</v>
      </c>
      <c r="M28" s="2">
        <v>1</v>
      </c>
      <c r="N28" s="2">
        <v>15</v>
      </c>
      <c r="O28" s="7">
        <v>21.35</v>
      </c>
      <c r="P28" s="7">
        <v>1</v>
      </c>
      <c r="Q28" s="7">
        <v>15</v>
      </c>
      <c r="R28" s="13"/>
      <c r="S28" s="13"/>
      <c r="T28" s="13"/>
      <c r="U28" s="2"/>
      <c r="V28" s="2"/>
      <c r="W28" s="2"/>
      <c r="X28" s="7"/>
      <c r="Y28" s="7"/>
      <c r="Z28" s="7"/>
      <c r="AA28" s="7"/>
      <c r="AB28" s="7"/>
      <c r="AC28" s="7"/>
      <c r="AD28" s="13"/>
      <c r="AE28" s="13"/>
      <c r="AF28" s="13"/>
      <c r="AG28" s="33"/>
      <c r="AH28" s="2"/>
      <c r="AI28" s="2"/>
      <c r="AJ28" s="2">
        <f t="shared" ref="AJ28:AJ36" si="1">E28+H28+K28+N28+Q28+W28+AI28+T28+Z28+AC28+AF28+AI28</f>
        <v>59</v>
      </c>
    </row>
    <row r="29" spans="1:36" x14ac:dyDescent="0.2">
      <c r="A29" s="2" t="s">
        <v>13</v>
      </c>
      <c r="B29" s="1" t="s">
        <v>21</v>
      </c>
      <c r="C29" s="8" t="s">
        <v>64</v>
      </c>
      <c r="D29" s="7">
        <v>1</v>
      </c>
      <c r="E29" s="7">
        <v>15</v>
      </c>
      <c r="F29" s="13"/>
      <c r="G29" s="13"/>
      <c r="H29" s="13"/>
      <c r="I29" s="13">
        <v>42.18</v>
      </c>
      <c r="J29" s="13">
        <v>1</v>
      </c>
      <c r="K29" s="13">
        <v>15</v>
      </c>
      <c r="L29" s="2"/>
      <c r="M29" s="2"/>
      <c r="N29" s="2"/>
      <c r="O29" s="7"/>
      <c r="P29" s="7"/>
      <c r="Q29" s="7"/>
      <c r="R29" s="13"/>
      <c r="S29" s="13"/>
      <c r="T29" s="13"/>
      <c r="U29" s="2"/>
      <c r="V29" s="2"/>
      <c r="W29" s="2"/>
      <c r="X29" s="7"/>
      <c r="Y29" s="7"/>
      <c r="Z29" s="7"/>
      <c r="AA29" s="7">
        <v>20.45</v>
      </c>
      <c r="AB29" s="7">
        <v>1</v>
      </c>
      <c r="AC29" s="7">
        <v>15</v>
      </c>
      <c r="AD29" s="13">
        <v>43.28</v>
      </c>
      <c r="AE29" s="13">
        <v>2</v>
      </c>
      <c r="AF29" s="13">
        <v>14</v>
      </c>
      <c r="AG29" s="33" t="s">
        <v>151</v>
      </c>
      <c r="AH29" s="2">
        <v>1</v>
      </c>
      <c r="AI29" s="2">
        <v>15</v>
      </c>
      <c r="AJ29" s="2">
        <f>E29+H29+K29+N29+Q29+W29+AI29+T29+Z29+AC29+AF29</f>
        <v>74</v>
      </c>
    </row>
    <row r="30" spans="1:36" x14ac:dyDescent="0.2">
      <c r="A30" s="2" t="s">
        <v>43</v>
      </c>
      <c r="B30" s="1" t="s">
        <v>21</v>
      </c>
      <c r="C30" s="6"/>
      <c r="D30" s="7"/>
      <c r="E30" s="7"/>
      <c r="F30" s="13"/>
      <c r="G30" s="13"/>
      <c r="H30" s="13"/>
      <c r="I30" s="13"/>
      <c r="J30" s="13"/>
      <c r="K30" s="13"/>
      <c r="L30" s="2">
        <v>76.400000000000006</v>
      </c>
      <c r="M30" s="2">
        <v>2</v>
      </c>
      <c r="N30" s="2">
        <v>14</v>
      </c>
      <c r="O30" s="7"/>
      <c r="P30" s="7"/>
      <c r="Q30" s="7"/>
      <c r="R30" s="13">
        <v>43.26</v>
      </c>
      <c r="S30" s="13">
        <v>2</v>
      </c>
      <c r="T30" s="13">
        <v>14</v>
      </c>
      <c r="U30" s="2"/>
      <c r="V30" s="2"/>
      <c r="W30" s="2"/>
      <c r="X30" s="7"/>
      <c r="Y30" s="7"/>
      <c r="Z30" s="7"/>
      <c r="AA30" s="7">
        <v>21.51</v>
      </c>
      <c r="AB30" s="7">
        <v>2</v>
      </c>
      <c r="AC30" s="7">
        <v>14</v>
      </c>
      <c r="AD30" s="13">
        <v>43.38</v>
      </c>
      <c r="AE30" s="13">
        <v>3</v>
      </c>
      <c r="AF30" s="13">
        <v>13</v>
      </c>
      <c r="AG30" s="33"/>
      <c r="AH30" s="2"/>
      <c r="AI30" s="2"/>
      <c r="AJ30" s="2">
        <f t="shared" si="1"/>
        <v>55</v>
      </c>
    </row>
    <row r="31" spans="1:36" x14ac:dyDescent="0.2">
      <c r="A31" s="2" t="s">
        <v>31</v>
      </c>
      <c r="B31" s="1" t="s">
        <v>21</v>
      </c>
      <c r="C31" s="6">
        <v>22.25</v>
      </c>
      <c r="D31" s="7">
        <v>4</v>
      </c>
      <c r="E31" s="7">
        <v>12</v>
      </c>
      <c r="F31" s="13"/>
      <c r="G31" s="13"/>
      <c r="H31" s="13"/>
      <c r="I31" s="13"/>
      <c r="J31" s="13"/>
      <c r="K31" s="13"/>
      <c r="L31" s="2"/>
      <c r="M31" s="2"/>
      <c r="N31" s="2"/>
      <c r="O31" s="7"/>
      <c r="P31" s="7"/>
      <c r="Q31" s="7"/>
      <c r="R31" s="13"/>
      <c r="S31" s="13"/>
      <c r="T31" s="13"/>
      <c r="U31" s="2"/>
      <c r="V31" s="2"/>
      <c r="W31" s="2"/>
      <c r="X31" s="7"/>
      <c r="Y31" s="7"/>
      <c r="Z31" s="7"/>
      <c r="AA31" s="7"/>
      <c r="AB31" s="7"/>
      <c r="AC31" s="7"/>
      <c r="AD31" s="13"/>
      <c r="AE31" s="13"/>
      <c r="AF31" s="13"/>
      <c r="AG31" s="33"/>
      <c r="AH31" s="2"/>
      <c r="AI31" s="2"/>
      <c r="AJ31" s="2">
        <f t="shared" si="1"/>
        <v>12</v>
      </c>
    </row>
    <row r="32" spans="1:36" x14ac:dyDescent="0.2">
      <c r="A32" s="2" t="s">
        <v>46</v>
      </c>
      <c r="B32" s="1" t="s">
        <v>21</v>
      </c>
      <c r="C32" s="6"/>
      <c r="D32" s="7"/>
      <c r="E32" s="7"/>
      <c r="F32" s="13"/>
      <c r="G32" s="13"/>
      <c r="H32" s="13"/>
      <c r="I32" s="13"/>
      <c r="J32" s="13"/>
      <c r="K32" s="13"/>
      <c r="L32" s="2"/>
      <c r="M32" s="2"/>
      <c r="N32" s="2"/>
      <c r="O32" s="7"/>
      <c r="P32" s="7"/>
      <c r="Q32" s="7"/>
      <c r="R32" s="13"/>
      <c r="S32" s="13"/>
      <c r="T32" s="13"/>
      <c r="U32" s="2"/>
      <c r="V32" s="2"/>
      <c r="W32" s="2"/>
      <c r="X32" s="7"/>
      <c r="Y32" s="7"/>
      <c r="Z32" s="7"/>
      <c r="AA32" s="7"/>
      <c r="AB32" s="7"/>
      <c r="AC32" s="7"/>
      <c r="AD32" s="13"/>
      <c r="AE32" s="13"/>
      <c r="AF32" s="13"/>
      <c r="AG32" s="33"/>
      <c r="AH32" s="2"/>
      <c r="AI32" s="2"/>
      <c r="AJ32" s="2">
        <f t="shared" si="1"/>
        <v>0</v>
      </c>
    </row>
    <row r="33" spans="1:36" x14ac:dyDescent="0.2">
      <c r="A33" s="2" t="s">
        <v>116</v>
      </c>
      <c r="B33" s="1" t="s">
        <v>21</v>
      </c>
      <c r="C33" s="6">
        <v>28.06</v>
      </c>
      <c r="D33" s="7">
        <v>5</v>
      </c>
      <c r="E33" s="10">
        <v>11</v>
      </c>
      <c r="F33" s="13"/>
      <c r="G33" s="13"/>
      <c r="H33" s="13"/>
      <c r="I33" s="13"/>
      <c r="J33" s="13"/>
      <c r="K33" s="13"/>
      <c r="L33" s="2"/>
      <c r="M33" s="2"/>
      <c r="N33" s="2"/>
      <c r="O33" s="7">
        <v>28.11</v>
      </c>
      <c r="P33" s="7">
        <v>3</v>
      </c>
      <c r="Q33" s="7">
        <v>13</v>
      </c>
      <c r="R33" s="13">
        <v>58.12</v>
      </c>
      <c r="S33" s="13">
        <v>4</v>
      </c>
      <c r="T33" s="13">
        <v>12</v>
      </c>
      <c r="U33" s="2"/>
      <c r="V33" s="2"/>
      <c r="W33" s="2"/>
      <c r="X33" s="7">
        <v>28.26</v>
      </c>
      <c r="Y33" s="7">
        <v>2</v>
      </c>
      <c r="Z33" s="7">
        <v>14</v>
      </c>
      <c r="AA33" s="7"/>
      <c r="AB33" s="7"/>
      <c r="AC33" s="7"/>
      <c r="AD33" s="13">
        <v>58.02</v>
      </c>
      <c r="AE33" s="13">
        <v>5</v>
      </c>
      <c r="AF33" s="13">
        <v>11</v>
      </c>
      <c r="AG33" s="33"/>
      <c r="AH33" s="2"/>
      <c r="AI33" s="2"/>
      <c r="AJ33" s="2">
        <f>E33+H33+K33+N33+Q33+W33+AI33+T33+Z33+AC33+AF33+AI33-E33</f>
        <v>50</v>
      </c>
    </row>
    <row r="34" spans="1:36" x14ac:dyDescent="0.2">
      <c r="A34" s="2" t="s">
        <v>85</v>
      </c>
      <c r="B34" s="1" t="s">
        <v>21</v>
      </c>
      <c r="C34" s="6"/>
      <c r="D34" s="7"/>
      <c r="E34" s="7"/>
      <c r="F34" s="13"/>
      <c r="G34" s="13"/>
      <c r="H34" s="13"/>
      <c r="I34" s="13">
        <v>48.56</v>
      </c>
      <c r="J34" s="13">
        <v>4</v>
      </c>
      <c r="K34" s="13">
        <v>12</v>
      </c>
      <c r="L34" s="2"/>
      <c r="M34" s="2"/>
      <c r="N34" s="2"/>
      <c r="O34" s="7"/>
      <c r="P34" s="7"/>
      <c r="Q34" s="7"/>
      <c r="R34" s="13"/>
      <c r="S34" s="13"/>
      <c r="T34" s="13"/>
      <c r="U34" s="2"/>
      <c r="V34" s="2"/>
      <c r="W34" s="2"/>
      <c r="X34" s="7"/>
      <c r="Y34" s="7"/>
      <c r="Z34" s="7"/>
      <c r="AA34" s="7"/>
      <c r="AB34" s="7"/>
      <c r="AC34" s="7"/>
      <c r="AD34" s="13"/>
      <c r="AE34" s="13"/>
      <c r="AF34" s="13"/>
      <c r="AG34" s="33"/>
      <c r="AH34" s="2"/>
      <c r="AI34" s="2"/>
      <c r="AJ34" s="2">
        <f t="shared" si="1"/>
        <v>12</v>
      </c>
    </row>
    <row r="35" spans="1:36" x14ac:dyDescent="0.2">
      <c r="A35" s="2" t="s">
        <v>103</v>
      </c>
      <c r="B35" s="1" t="s">
        <v>21</v>
      </c>
      <c r="C35" s="6"/>
      <c r="D35" s="7"/>
      <c r="E35" s="7"/>
      <c r="F35" s="13"/>
      <c r="G35" s="13"/>
      <c r="H35" s="13"/>
      <c r="I35" s="13"/>
      <c r="J35" s="13"/>
      <c r="K35" s="13"/>
      <c r="L35" s="2"/>
      <c r="M35" s="2"/>
      <c r="N35" s="2"/>
      <c r="O35" s="7"/>
      <c r="P35" s="7"/>
      <c r="Q35" s="7"/>
      <c r="R35" s="13">
        <v>40.26</v>
      </c>
      <c r="S35" s="13">
        <v>1</v>
      </c>
      <c r="T35" s="13">
        <v>15</v>
      </c>
      <c r="U35" s="2" t="s">
        <v>104</v>
      </c>
      <c r="V35" s="2">
        <v>1</v>
      </c>
      <c r="W35" s="2">
        <v>15</v>
      </c>
      <c r="X35" s="7"/>
      <c r="Y35" s="7"/>
      <c r="Z35" s="7"/>
      <c r="AA35" s="7"/>
      <c r="AB35" s="7"/>
      <c r="AC35" s="7"/>
      <c r="AD35" s="13">
        <v>41.35</v>
      </c>
      <c r="AE35" s="13">
        <v>1</v>
      </c>
      <c r="AF35" s="13">
        <v>15</v>
      </c>
      <c r="AG35" s="33"/>
      <c r="AH35" s="2"/>
      <c r="AI35" s="2"/>
      <c r="AJ35" s="2">
        <f t="shared" si="1"/>
        <v>45</v>
      </c>
    </row>
    <row r="36" spans="1:36" x14ac:dyDescent="0.2">
      <c r="A36" s="2" t="s">
        <v>135</v>
      </c>
      <c r="B36" s="1" t="s">
        <v>21</v>
      </c>
      <c r="C36" s="6"/>
      <c r="D36" s="7"/>
      <c r="E36" s="7"/>
      <c r="F36" s="13"/>
      <c r="G36" s="13"/>
      <c r="H36" s="13"/>
      <c r="I36" s="13"/>
      <c r="J36" s="13"/>
      <c r="K36" s="13"/>
      <c r="L36" s="2"/>
      <c r="M36" s="2"/>
      <c r="N36" s="2"/>
      <c r="O36" s="7"/>
      <c r="P36" s="7"/>
      <c r="Q36" s="7"/>
      <c r="R36" s="13"/>
      <c r="S36" s="13"/>
      <c r="T36" s="13"/>
      <c r="U36" s="2"/>
      <c r="V36" s="2"/>
      <c r="W36" s="2"/>
      <c r="X36" s="7"/>
      <c r="Y36" s="7"/>
      <c r="Z36" s="7"/>
      <c r="AA36" s="7">
        <v>25.32</v>
      </c>
      <c r="AB36" s="7">
        <v>4</v>
      </c>
      <c r="AC36" s="7">
        <v>12</v>
      </c>
      <c r="AD36" s="13"/>
      <c r="AE36" s="13"/>
      <c r="AF36" s="13"/>
      <c r="AG36" s="33"/>
      <c r="AH36" s="2"/>
      <c r="AI36" s="2"/>
      <c r="AJ36" s="2">
        <f t="shared" si="1"/>
        <v>12</v>
      </c>
    </row>
    <row r="37" spans="1:36" x14ac:dyDescent="0.2">
      <c r="A37" s="2"/>
      <c r="B37" s="1"/>
      <c r="C37" s="6"/>
      <c r="D37" s="7"/>
      <c r="E37" s="7"/>
      <c r="F37" s="13"/>
      <c r="G37" s="13"/>
      <c r="H37" s="13"/>
      <c r="I37" s="13"/>
      <c r="J37" s="13"/>
      <c r="K37" s="13"/>
      <c r="L37" s="2"/>
      <c r="M37" s="2"/>
      <c r="N37" s="2"/>
      <c r="O37" s="7"/>
      <c r="P37" s="7"/>
      <c r="Q37" s="7"/>
      <c r="R37" s="13"/>
      <c r="S37" s="13"/>
      <c r="T37" s="13"/>
      <c r="U37" s="2"/>
      <c r="V37" s="2"/>
      <c r="W37" s="2"/>
      <c r="X37" s="7"/>
      <c r="Y37" s="7"/>
      <c r="Z37" s="7"/>
      <c r="AA37" s="7"/>
      <c r="AB37" s="7"/>
      <c r="AC37" s="7"/>
      <c r="AD37" s="13"/>
      <c r="AE37" s="13"/>
      <c r="AF37" s="13"/>
      <c r="AG37" s="33"/>
      <c r="AH37" s="2"/>
      <c r="AI37" s="2"/>
      <c r="AJ37" s="2"/>
    </row>
    <row r="38" spans="1:36" x14ac:dyDescent="0.2">
      <c r="A38" s="2" t="s">
        <v>28</v>
      </c>
      <c r="B38" s="1" t="s">
        <v>29</v>
      </c>
      <c r="C38" s="6">
        <v>25.49</v>
      </c>
      <c r="D38" s="7">
        <v>1</v>
      </c>
      <c r="E38" s="7">
        <v>15</v>
      </c>
      <c r="F38" s="13"/>
      <c r="G38" s="13"/>
      <c r="H38" s="13"/>
      <c r="I38" s="13"/>
      <c r="J38" s="13"/>
      <c r="K38" s="13"/>
      <c r="L38" s="2"/>
      <c r="M38" s="2"/>
      <c r="N38" s="2"/>
      <c r="O38" s="7"/>
      <c r="P38" s="7"/>
      <c r="Q38" s="7"/>
      <c r="R38" s="13">
        <v>54.08</v>
      </c>
      <c r="S38" s="13">
        <v>1</v>
      </c>
      <c r="T38" s="13">
        <v>15</v>
      </c>
      <c r="U38" s="2"/>
      <c r="V38" s="2"/>
      <c r="W38" s="2"/>
      <c r="X38" s="7"/>
      <c r="Y38" s="7"/>
      <c r="Z38" s="7"/>
      <c r="AA38" s="7"/>
      <c r="AB38" s="7"/>
      <c r="AC38" s="7"/>
      <c r="AD38" s="13"/>
      <c r="AE38" s="13"/>
      <c r="AF38" s="13"/>
      <c r="AG38" s="33"/>
      <c r="AH38" s="2"/>
      <c r="AI38" s="2"/>
      <c r="AJ38" s="2">
        <f>E38+H38+K38+N38+Q38+W38+AI38+T38+Z38+AC38+AF38+AI38</f>
        <v>30</v>
      </c>
    </row>
    <row r="39" spans="1:36" x14ac:dyDescent="0.2">
      <c r="A39" s="2"/>
      <c r="B39" s="1"/>
      <c r="C39" s="6"/>
      <c r="D39" s="7"/>
      <c r="E39" s="7"/>
      <c r="F39" s="13"/>
      <c r="G39" s="13"/>
      <c r="H39" s="13"/>
      <c r="I39" s="13"/>
      <c r="J39" s="13"/>
      <c r="K39" s="13"/>
      <c r="L39" s="2"/>
      <c r="M39" s="2"/>
      <c r="N39" s="2"/>
      <c r="O39" s="7"/>
      <c r="P39" s="7"/>
      <c r="Q39" s="7"/>
      <c r="R39" s="13"/>
      <c r="S39" s="13"/>
      <c r="T39" s="13"/>
      <c r="U39" s="2"/>
      <c r="V39" s="2"/>
      <c r="W39" s="2"/>
      <c r="X39" s="7"/>
      <c r="Y39" s="7"/>
      <c r="Z39" s="7"/>
      <c r="AA39" s="7"/>
      <c r="AB39" s="7"/>
      <c r="AC39" s="7"/>
      <c r="AD39" s="13"/>
      <c r="AE39" s="13"/>
      <c r="AF39" s="13"/>
      <c r="AG39" s="33"/>
      <c r="AH39" s="2"/>
      <c r="AI39" s="2"/>
      <c r="AJ39" s="2"/>
    </row>
    <row r="40" spans="1:36" x14ac:dyDescent="0.2">
      <c r="A40" s="2" t="s">
        <v>24</v>
      </c>
      <c r="B40" s="1" t="s">
        <v>22</v>
      </c>
      <c r="C40" s="6">
        <v>17.309999999999999</v>
      </c>
      <c r="D40" s="7">
        <v>3</v>
      </c>
      <c r="E40" s="7">
        <v>13</v>
      </c>
      <c r="F40" s="15" t="s">
        <v>78</v>
      </c>
      <c r="G40" s="13">
        <v>4</v>
      </c>
      <c r="H40" s="14">
        <v>12</v>
      </c>
      <c r="I40" s="13">
        <v>36.14</v>
      </c>
      <c r="J40" s="13">
        <v>3</v>
      </c>
      <c r="K40" s="13">
        <v>13</v>
      </c>
      <c r="L40" s="2"/>
      <c r="M40" s="2"/>
      <c r="N40" s="2"/>
      <c r="O40" s="7">
        <v>17.07</v>
      </c>
      <c r="P40" s="7">
        <v>1</v>
      </c>
      <c r="Q40" s="7">
        <v>15</v>
      </c>
      <c r="R40" s="13"/>
      <c r="S40" s="13"/>
      <c r="T40" s="13"/>
      <c r="U40" s="2"/>
      <c r="V40" s="2"/>
      <c r="W40" s="2"/>
      <c r="X40" s="7"/>
      <c r="Y40" s="7"/>
      <c r="Z40" s="7"/>
      <c r="AA40" s="7">
        <v>18.47</v>
      </c>
      <c r="AB40" s="7">
        <v>3</v>
      </c>
      <c r="AC40" s="10">
        <v>13</v>
      </c>
      <c r="AD40" s="13">
        <v>36.450000000000003</v>
      </c>
      <c r="AE40" s="13">
        <v>3</v>
      </c>
      <c r="AF40" s="13">
        <v>13</v>
      </c>
      <c r="AG40" s="33"/>
      <c r="AH40" s="2"/>
      <c r="AI40" s="2"/>
      <c r="AJ40" s="2">
        <f>E40+H40+K40+N40+Q40+W40+AI40+T40+Z40+AC40+AF40+AI40-AC40-H40</f>
        <v>54</v>
      </c>
    </row>
    <row r="41" spans="1:36" x14ac:dyDescent="0.2">
      <c r="A41" s="2" t="s">
        <v>59</v>
      </c>
      <c r="B41" s="1" t="s">
        <v>22</v>
      </c>
      <c r="C41" s="6">
        <v>16.579999999999998</v>
      </c>
      <c r="D41" s="7">
        <v>2</v>
      </c>
      <c r="E41" s="7">
        <v>14</v>
      </c>
      <c r="F41" s="13">
        <v>36.39</v>
      </c>
      <c r="G41" s="13">
        <v>1</v>
      </c>
      <c r="H41" s="13">
        <v>15</v>
      </c>
      <c r="I41" s="13">
        <v>46.27</v>
      </c>
      <c r="J41" s="13">
        <v>5</v>
      </c>
      <c r="K41" s="14">
        <v>11</v>
      </c>
      <c r="L41" s="2">
        <v>60.24</v>
      </c>
      <c r="M41" s="2">
        <v>2</v>
      </c>
      <c r="N41" s="2">
        <v>14</v>
      </c>
      <c r="O41" s="7">
        <v>17.09</v>
      </c>
      <c r="P41" s="7">
        <v>2</v>
      </c>
      <c r="Q41" s="7">
        <v>14</v>
      </c>
      <c r="R41" s="13">
        <v>35.26</v>
      </c>
      <c r="S41" s="13">
        <v>2</v>
      </c>
      <c r="T41" s="13">
        <v>14</v>
      </c>
      <c r="U41" s="2"/>
      <c r="V41" s="2"/>
      <c r="W41" s="2"/>
      <c r="X41" s="7">
        <v>17.170000000000002</v>
      </c>
      <c r="Y41" s="7">
        <v>2</v>
      </c>
      <c r="Z41" s="10">
        <v>14</v>
      </c>
      <c r="AA41" s="7"/>
      <c r="AB41" s="7"/>
      <c r="AC41" s="7"/>
      <c r="AD41" s="13">
        <v>36.56</v>
      </c>
      <c r="AE41" s="13">
        <v>5</v>
      </c>
      <c r="AF41" s="14">
        <v>11</v>
      </c>
      <c r="AG41" s="33"/>
      <c r="AH41" s="2"/>
      <c r="AI41" s="2"/>
      <c r="AJ41" s="2">
        <f>E41+H41+K41+N41+Q41+W41+AI41+T41+Z41+AC41+AF41+AI41-K41-Z41-AF41</f>
        <v>71</v>
      </c>
    </row>
    <row r="42" spans="1:36" x14ac:dyDescent="0.2">
      <c r="A42" s="2" t="s">
        <v>58</v>
      </c>
      <c r="B42" s="1" t="s">
        <v>22</v>
      </c>
      <c r="C42" s="6">
        <v>16.05</v>
      </c>
      <c r="D42" s="7">
        <v>1</v>
      </c>
      <c r="E42" s="7">
        <v>15</v>
      </c>
      <c r="F42" s="13"/>
      <c r="G42" s="13"/>
      <c r="H42" s="13"/>
      <c r="I42" s="13">
        <v>33.33</v>
      </c>
      <c r="J42" s="13">
        <v>1</v>
      </c>
      <c r="K42" s="13">
        <v>15</v>
      </c>
      <c r="L42" s="2"/>
      <c r="M42" s="2"/>
      <c r="N42" s="2"/>
      <c r="O42" s="7"/>
      <c r="P42" s="7"/>
      <c r="Q42" s="7"/>
      <c r="R42" s="13"/>
      <c r="S42" s="13"/>
      <c r="T42" s="13"/>
      <c r="U42" s="2"/>
      <c r="V42" s="2"/>
      <c r="W42" s="2"/>
      <c r="X42" s="7"/>
      <c r="Y42" s="7"/>
      <c r="Z42" s="7"/>
      <c r="AA42" s="7"/>
      <c r="AB42" s="7"/>
      <c r="AC42" s="7"/>
      <c r="AD42" s="13"/>
      <c r="AE42" s="13"/>
      <c r="AF42" s="13"/>
      <c r="AG42" s="33"/>
      <c r="AH42" s="2"/>
      <c r="AI42" s="2"/>
      <c r="AJ42" s="2">
        <f>E42+H42+K42+N42+Q42+W42+AI42+T42+Z42+AC42+AF42+AI42</f>
        <v>30</v>
      </c>
    </row>
    <row r="43" spans="1:36" x14ac:dyDescent="0.2">
      <c r="A43" s="2" t="s">
        <v>60</v>
      </c>
      <c r="B43" s="1" t="s">
        <v>22</v>
      </c>
      <c r="C43" s="6">
        <v>17.489999999999998</v>
      </c>
      <c r="D43" s="7">
        <v>4</v>
      </c>
      <c r="E43" s="7">
        <v>12</v>
      </c>
      <c r="F43" s="13">
        <v>36.51</v>
      </c>
      <c r="G43" s="13">
        <v>2</v>
      </c>
      <c r="H43" s="13">
        <v>14</v>
      </c>
      <c r="I43" s="13">
        <v>36.1</v>
      </c>
      <c r="J43" s="13">
        <v>2</v>
      </c>
      <c r="K43" s="13">
        <v>14</v>
      </c>
      <c r="L43" s="2">
        <v>60.31</v>
      </c>
      <c r="M43" s="2">
        <v>3</v>
      </c>
      <c r="N43" s="5">
        <v>13</v>
      </c>
      <c r="O43" s="11" t="s">
        <v>97</v>
      </c>
      <c r="P43" s="7">
        <v>3</v>
      </c>
      <c r="Q43" s="7">
        <v>13</v>
      </c>
      <c r="R43" s="15" t="s">
        <v>114</v>
      </c>
      <c r="S43" s="13">
        <v>3</v>
      </c>
      <c r="T43" s="14">
        <v>13</v>
      </c>
      <c r="U43" s="2" t="s">
        <v>101</v>
      </c>
      <c r="V43" s="2">
        <v>1</v>
      </c>
      <c r="W43" s="2">
        <v>15</v>
      </c>
      <c r="X43" s="7"/>
      <c r="Y43" s="7"/>
      <c r="Z43" s="7"/>
      <c r="AA43" s="7"/>
      <c r="AB43" s="7"/>
      <c r="AC43" s="7"/>
      <c r="AD43" s="13">
        <v>35.369999999999997</v>
      </c>
      <c r="AE43" s="13">
        <v>2</v>
      </c>
      <c r="AF43" s="14">
        <v>14</v>
      </c>
      <c r="AG43" s="32" t="s">
        <v>143</v>
      </c>
      <c r="AH43" s="2">
        <v>1</v>
      </c>
      <c r="AI43" s="5">
        <v>15</v>
      </c>
      <c r="AJ43" s="2">
        <f>E43+H43+K43+N43+Q43+W43+AI43+T43+Z43+AC43+AF43+AI43-N43-T43-AF43-AI43-AI43</f>
        <v>68</v>
      </c>
    </row>
    <row r="44" spans="1:36" x14ac:dyDescent="0.2">
      <c r="A44" s="2" t="s">
        <v>27</v>
      </c>
      <c r="B44" s="1" t="s">
        <v>22</v>
      </c>
      <c r="C44" s="6"/>
      <c r="D44" s="7"/>
      <c r="E44" s="7"/>
      <c r="F44" s="13"/>
      <c r="G44" s="13"/>
      <c r="H44" s="13"/>
      <c r="I44" s="13"/>
      <c r="J44" s="13"/>
      <c r="K44" s="13"/>
      <c r="L44" s="2"/>
      <c r="M44" s="2"/>
      <c r="N44" s="2"/>
      <c r="O44" s="7"/>
      <c r="P44" s="7"/>
      <c r="Q44" s="7"/>
      <c r="R44" s="13"/>
      <c r="S44" s="13"/>
      <c r="T44" s="13"/>
      <c r="U44" s="2"/>
      <c r="V44" s="2"/>
      <c r="W44" s="2"/>
      <c r="X44" s="7"/>
      <c r="Y44" s="7"/>
      <c r="Z44" s="7"/>
      <c r="AA44" s="7"/>
      <c r="AB44" s="7"/>
      <c r="AC44" s="7"/>
      <c r="AD44" s="13"/>
      <c r="AE44" s="13"/>
      <c r="AF44" s="13"/>
      <c r="AG44" s="33"/>
      <c r="AH44" s="2"/>
      <c r="AI44" s="2"/>
      <c r="AJ44" s="2">
        <f>E44+H44+K44+N44+Q44+W44+AI44+T44+Z44+AC44+AF44+AI44</f>
        <v>0</v>
      </c>
    </row>
    <row r="45" spans="1:36" x14ac:dyDescent="0.2">
      <c r="A45" s="2" t="s">
        <v>44</v>
      </c>
      <c r="B45" s="1" t="s">
        <v>22</v>
      </c>
      <c r="C45" s="6">
        <v>18.239999999999998</v>
      </c>
      <c r="D45" s="7">
        <v>5</v>
      </c>
      <c r="E45" s="10">
        <v>11</v>
      </c>
      <c r="F45" s="13">
        <v>37.42</v>
      </c>
      <c r="G45" s="13">
        <v>3</v>
      </c>
      <c r="H45" s="13">
        <v>13</v>
      </c>
      <c r="I45" s="13">
        <v>36.57</v>
      </c>
      <c r="J45" s="13">
        <v>4</v>
      </c>
      <c r="K45" s="13">
        <v>12</v>
      </c>
      <c r="L45" s="2">
        <v>63.59</v>
      </c>
      <c r="M45" s="2">
        <v>4</v>
      </c>
      <c r="N45" s="5">
        <v>12</v>
      </c>
      <c r="O45" s="7"/>
      <c r="P45" s="7"/>
      <c r="Q45" s="7"/>
      <c r="R45" s="13">
        <v>36.340000000000003</v>
      </c>
      <c r="S45" s="13">
        <v>4</v>
      </c>
      <c r="T45" s="14">
        <v>12</v>
      </c>
      <c r="U45" s="2" t="s">
        <v>102</v>
      </c>
      <c r="V45" s="2">
        <v>2</v>
      </c>
      <c r="W45" s="2">
        <v>14</v>
      </c>
      <c r="X45" s="7">
        <v>18.07</v>
      </c>
      <c r="Y45" s="7">
        <v>3</v>
      </c>
      <c r="Z45" s="7">
        <v>13</v>
      </c>
      <c r="AA45" s="7">
        <v>17.38</v>
      </c>
      <c r="AB45" s="7">
        <v>2</v>
      </c>
      <c r="AC45" s="7">
        <v>14</v>
      </c>
      <c r="AD45" s="13">
        <v>36.479999999999997</v>
      </c>
      <c r="AE45" s="13">
        <v>4</v>
      </c>
      <c r="AF45" s="14">
        <v>12</v>
      </c>
      <c r="AG45" s="32" t="s">
        <v>144</v>
      </c>
      <c r="AH45" s="2">
        <v>2</v>
      </c>
      <c r="AI45" s="5">
        <v>14</v>
      </c>
      <c r="AJ45" s="2">
        <f>E45+H45+K45+N45+Q45+W45+AI45+T45+Z45+AC45+AF45-N45-T45-E45-AF45-AI45</f>
        <v>66</v>
      </c>
    </row>
    <row r="46" spans="1:36" x14ac:dyDescent="0.2">
      <c r="A46" s="2" t="s">
        <v>45</v>
      </c>
      <c r="B46" s="1" t="s">
        <v>22</v>
      </c>
      <c r="C46" s="6"/>
      <c r="D46" s="7"/>
      <c r="E46" s="7"/>
      <c r="F46" s="13"/>
      <c r="G46" s="13"/>
      <c r="H46" s="13"/>
      <c r="I46" s="13"/>
      <c r="J46" s="13"/>
      <c r="K46" s="13"/>
      <c r="L46" s="2"/>
      <c r="M46" s="2"/>
      <c r="N46" s="2"/>
      <c r="O46" s="7"/>
      <c r="P46" s="7"/>
      <c r="Q46" s="7"/>
      <c r="R46" s="13"/>
      <c r="S46" s="13"/>
      <c r="T46" s="13"/>
      <c r="U46" s="2"/>
      <c r="V46" s="2"/>
      <c r="W46" s="2"/>
      <c r="X46" s="7"/>
      <c r="Y46" s="7"/>
      <c r="Z46" s="7"/>
      <c r="AA46" s="7">
        <v>19.350000000000001</v>
      </c>
      <c r="AB46" s="7">
        <v>4</v>
      </c>
      <c r="AC46" s="7">
        <v>12</v>
      </c>
      <c r="AD46" s="13"/>
      <c r="AE46" s="13"/>
      <c r="AF46" s="13"/>
      <c r="AG46" s="33"/>
      <c r="AH46" s="2"/>
      <c r="AI46" s="2"/>
      <c r="AJ46" s="2">
        <f t="shared" ref="AJ46:AJ56" si="2">E46+H46+K46+N46+Q46+W46+AI46+T46+Z46+AC46+AF46+AI46</f>
        <v>12</v>
      </c>
    </row>
    <row r="47" spans="1:36" x14ac:dyDescent="0.2">
      <c r="A47" s="2" t="s">
        <v>72</v>
      </c>
      <c r="B47" s="1" t="s">
        <v>22</v>
      </c>
      <c r="C47" s="6">
        <v>24.28</v>
      </c>
      <c r="D47" s="7">
        <v>6</v>
      </c>
      <c r="E47" s="7">
        <v>10</v>
      </c>
      <c r="F47" s="13"/>
      <c r="G47" s="13"/>
      <c r="H47" s="13"/>
      <c r="I47" s="13">
        <v>56.13</v>
      </c>
      <c r="J47" s="13">
        <v>7</v>
      </c>
      <c r="K47" s="13">
        <v>9</v>
      </c>
      <c r="L47" s="2"/>
      <c r="M47" s="2"/>
      <c r="N47" s="2"/>
      <c r="O47" s="7"/>
      <c r="P47" s="7"/>
      <c r="Q47" s="7"/>
      <c r="R47" s="13"/>
      <c r="S47" s="13"/>
      <c r="T47" s="13"/>
      <c r="U47" s="2"/>
      <c r="V47" s="2"/>
      <c r="W47" s="2"/>
      <c r="X47" s="7"/>
      <c r="Y47" s="7"/>
      <c r="Z47" s="7"/>
      <c r="AA47" s="7"/>
      <c r="AB47" s="7"/>
      <c r="AC47" s="7"/>
      <c r="AD47" s="13">
        <v>53.41</v>
      </c>
      <c r="AE47" s="13">
        <v>6</v>
      </c>
      <c r="AF47" s="13">
        <v>10</v>
      </c>
      <c r="AG47" s="33"/>
      <c r="AH47" s="2"/>
      <c r="AI47" s="2"/>
      <c r="AJ47" s="2">
        <f t="shared" si="2"/>
        <v>29</v>
      </c>
    </row>
    <row r="48" spans="1:36" x14ac:dyDescent="0.2">
      <c r="A48" s="2" t="s">
        <v>76</v>
      </c>
      <c r="B48" s="1" t="s">
        <v>22</v>
      </c>
      <c r="C48" s="6"/>
      <c r="D48" s="7"/>
      <c r="E48" s="7"/>
      <c r="F48" s="13"/>
      <c r="G48" s="13"/>
      <c r="H48" s="13"/>
      <c r="I48" s="13"/>
      <c r="J48" s="13"/>
      <c r="K48" s="13"/>
      <c r="L48" s="2">
        <v>58.32</v>
      </c>
      <c r="M48" s="2">
        <v>1</v>
      </c>
      <c r="N48" s="2">
        <v>15</v>
      </c>
      <c r="O48" s="7"/>
      <c r="P48" s="7"/>
      <c r="Q48" s="7"/>
      <c r="R48" s="13">
        <v>33.01</v>
      </c>
      <c r="S48" s="13">
        <v>1</v>
      </c>
      <c r="T48" s="13">
        <v>15</v>
      </c>
      <c r="U48" s="2"/>
      <c r="V48" s="2"/>
      <c r="W48" s="2"/>
      <c r="X48" s="7">
        <v>16.32</v>
      </c>
      <c r="Y48" s="7">
        <v>1</v>
      </c>
      <c r="Z48" s="7">
        <v>15</v>
      </c>
      <c r="AA48" s="7">
        <v>16.579999999999998</v>
      </c>
      <c r="AB48" s="7">
        <v>1</v>
      </c>
      <c r="AC48" s="7">
        <v>15</v>
      </c>
      <c r="AD48" s="13">
        <v>34.229999999999997</v>
      </c>
      <c r="AE48" s="13">
        <v>1</v>
      </c>
      <c r="AF48" s="13">
        <v>15</v>
      </c>
      <c r="AG48" s="33"/>
      <c r="AH48" s="2"/>
      <c r="AI48" s="2"/>
      <c r="AJ48" s="2">
        <f t="shared" si="2"/>
        <v>75</v>
      </c>
    </row>
    <row r="49" spans="1:36" x14ac:dyDescent="0.2">
      <c r="A49" s="2" t="s">
        <v>86</v>
      </c>
      <c r="B49" s="1" t="s">
        <v>22</v>
      </c>
      <c r="C49" s="6"/>
      <c r="D49" s="7"/>
      <c r="E49" s="7"/>
      <c r="F49" s="13"/>
      <c r="G49" s="13"/>
      <c r="H49" s="13"/>
      <c r="I49" s="13">
        <v>51.38</v>
      </c>
      <c r="J49" s="13">
        <v>6</v>
      </c>
      <c r="K49" s="13">
        <v>10</v>
      </c>
      <c r="L49" s="2"/>
      <c r="M49" s="2"/>
      <c r="N49" s="2"/>
      <c r="O49" s="7"/>
      <c r="P49" s="7"/>
      <c r="Q49" s="7"/>
      <c r="R49" s="13"/>
      <c r="S49" s="13"/>
      <c r="T49" s="13"/>
      <c r="U49" s="2"/>
      <c r="V49" s="2"/>
      <c r="W49" s="2"/>
      <c r="X49" s="7"/>
      <c r="Y49" s="7"/>
      <c r="Z49" s="7"/>
      <c r="AA49" s="7"/>
      <c r="AB49" s="7"/>
      <c r="AC49" s="7"/>
      <c r="AD49" s="13"/>
      <c r="AE49" s="13"/>
      <c r="AF49" s="13"/>
      <c r="AG49" s="33"/>
      <c r="AH49" s="2"/>
      <c r="AI49" s="2"/>
      <c r="AJ49" s="2">
        <f t="shared" si="2"/>
        <v>10</v>
      </c>
    </row>
    <row r="50" spans="1:36" x14ac:dyDescent="0.2">
      <c r="A50" s="2" t="s">
        <v>92</v>
      </c>
      <c r="B50" s="1" t="s">
        <v>22</v>
      </c>
      <c r="C50" s="6"/>
      <c r="D50" s="7"/>
      <c r="E50" s="7"/>
      <c r="F50" s="13"/>
      <c r="G50" s="13"/>
      <c r="H50" s="13"/>
      <c r="I50" s="13"/>
      <c r="J50" s="13"/>
      <c r="K50" s="13"/>
      <c r="L50" s="2">
        <v>74.19</v>
      </c>
      <c r="M50" s="2">
        <v>5</v>
      </c>
      <c r="N50" s="2">
        <v>11</v>
      </c>
      <c r="O50" s="7"/>
      <c r="P50" s="7"/>
      <c r="Q50" s="7"/>
      <c r="R50" s="13"/>
      <c r="S50" s="13"/>
      <c r="T50" s="13"/>
      <c r="U50" s="2"/>
      <c r="V50" s="2"/>
      <c r="W50" s="2"/>
      <c r="X50" s="7"/>
      <c r="Y50" s="7"/>
      <c r="Z50" s="7"/>
      <c r="AA50" s="7"/>
      <c r="AB50" s="7"/>
      <c r="AC50" s="7"/>
      <c r="AD50" s="13"/>
      <c r="AE50" s="13"/>
      <c r="AF50" s="13"/>
      <c r="AG50" s="33"/>
      <c r="AH50" s="2"/>
      <c r="AI50" s="2"/>
      <c r="AJ50" s="2">
        <f t="shared" si="2"/>
        <v>11</v>
      </c>
    </row>
    <row r="51" spans="1:36" x14ac:dyDescent="0.2">
      <c r="A51" s="2" t="s">
        <v>93</v>
      </c>
      <c r="B51" s="1" t="s">
        <v>22</v>
      </c>
      <c r="C51" s="6"/>
      <c r="D51" s="7"/>
      <c r="E51" s="7"/>
      <c r="F51" s="13"/>
      <c r="G51" s="13"/>
      <c r="H51" s="13"/>
      <c r="I51" s="13"/>
      <c r="J51" s="13"/>
      <c r="K51" s="13"/>
      <c r="L51" s="2">
        <v>77.37</v>
      </c>
      <c r="M51" s="2">
        <v>6</v>
      </c>
      <c r="N51" s="2">
        <v>10</v>
      </c>
      <c r="O51" s="7"/>
      <c r="P51" s="7"/>
      <c r="Q51" s="7"/>
      <c r="R51" s="13"/>
      <c r="S51" s="13"/>
      <c r="T51" s="13"/>
      <c r="U51" s="2"/>
      <c r="V51" s="2"/>
      <c r="W51" s="2"/>
      <c r="X51" s="7"/>
      <c r="Y51" s="7"/>
      <c r="Z51" s="7"/>
      <c r="AA51" s="7"/>
      <c r="AB51" s="7"/>
      <c r="AC51" s="7"/>
      <c r="AD51" s="13"/>
      <c r="AE51" s="13"/>
      <c r="AF51" s="13"/>
      <c r="AG51" s="33"/>
      <c r="AH51" s="2"/>
      <c r="AI51" s="2"/>
      <c r="AJ51" s="2">
        <f t="shared" si="2"/>
        <v>10</v>
      </c>
    </row>
    <row r="52" spans="1:36" x14ac:dyDescent="0.2">
      <c r="A52" s="2" t="s">
        <v>95</v>
      </c>
      <c r="B52" s="1" t="s">
        <v>22</v>
      </c>
      <c r="C52" s="6"/>
      <c r="D52" s="7"/>
      <c r="E52" s="7"/>
      <c r="F52" s="13"/>
      <c r="G52" s="13"/>
      <c r="H52" s="13"/>
      <c r="I52" s="13"/>
      <c r="J52" s="13"/>
      <c r="K52" s="13"/>
      <c r="L52" s="2">
        <v>86.56</v>
      </c>
      <c r="M52" s="2">
        <v>7</v>
      </c>
      <c r="N52" s="2">
        <v>9</v>
      </c>
      <c r="O52" s="7"/>
      <c r="P52" s="7"/>
      <c r="Q52" s="7"/>
      <c r="R52" s="13"/>
      <c r="S52" s="13"/>
      <c r="T52" s="13"/>
      <c r="U52" s="2"/>
      <c r="V52" s="2"/>
      <c r="W52" s="2"/>
      <c r="X52" s="7"/>
      <c r="Y52" s="7"/>
      <c r="Z52" s="7"/>
      <c r="AA52" s="7">
        <v>21.08</v>
      </c>
      <c r="AB52" s="7">
        <v>5</v>
      </c>
      <c r="AC52" s="7">
        <v>11</v>
      </c>
      <c r="AD52" s="13"/>
      <c r="AE52" s="13"/>
      <c r="AF52" s="13"/>
      <c r="AG52" s="33"/>
      <c r="AH52" s="2"/>
      <c r="AI52" s="2"/>
      <c r="AJ52" s="2">
        <f t="shared" si="2"/>
        <v>20</v>
      </c>
    </row>
    <row r="53" spans="1:36" x14ac:dyDescent="0.2">
      <c r="A53" s="2" t="s">
        <v>121</v>
      </c>
      <c r="B53" s="1" t="s">
        <v>22</v>
      </c>
      <c r="C53" s="6"/>
      <c r="D53" s="7"/>
      <c r="E53" s="7"/>
      <c r="F53" s="13"/>
      <c r="G53" s="13"/>
      <c r="H53" s="13"/>
      <c r="I53" s="13"/>
      <c r="J53" s="13"/>
      <c r="K53" s="13"/>
      <c r="L53" s="2"/>
      <c r="M53" s="2"/>
      <c r="N53" s="2"/>
      <c r="O53" s="7"/>
      <c r="P53" s="7"/>
      <c r="Q53" s="7"/>
      <c r="R53" s="13">
        <v>39.06</v>
      </c>
      <c r="S53" s="13">
        <v>5</v>
      </c>
      <c r="T53" s="13">
        <v>11</v>
      </c>
      <c r="U53" s="2"/>
      <c r="V53" s="2"/>
      <c r="W53" s="2"/>
      <c r="X53" s="7"/>
      <c r="Y53" s="7"/>
      <c r="Z53" s="7"/>
      <c r="AA53" s="7"/>
      <c r="AB53" s="7"/>
      <c r="AC53" s="7"/>
      <c r="AD53" s="13"/>
      <c r="AE53" s="13"/>
      <c r="AF53" s="13"/>
      <c r="AG53" s="33"/>
      <c r="AH53" s="2"/>
      <c r="AI53" s="2"/>
      <c r="AJ53" s="2">
        <f t="shared" si="2"/>
        <v>11</v>
      </c>
    </row>
    <row r="54" spans="1:36" x14ac:dyDescent="0.2">
      <c r="A54" s="2" t="s">
        <v>122</v>
      </c>
      <c r="B54" s="1" t="s">
        <v>22</v>
      </c>
      <c r="C54" s="6"/>
      <c r="D54" s="7"/>
      <c r="E54" s="7"/>
      <c r="F54" s="13"/>
      <c r="G54" s="13"/>
      <c r="H54" s="13"/>
      <c r="I54" s="13"/>
      <c r="J54" s="13"/>
      <c r="K54" s="13"/>
      <c r="L54" s="2"/>
      <c r="M54" s="2"/>
      <c r="N54" s="2"/>
      <c r="O54" s="7"/>
      <c r="P54" s="7"/>
      <c r="Q54" s="7"/>
      <c r="R54" s="13">
        <v>39.07</v>
      </c>
      <c r="S54" s="13">
        <v>6</v>
      </c>
      <c r="T54" s="13">
        <v>10</v>
      </c>
      <c r="U54" s="2"/>
      <c r="V54" s="2"/>
      <c r="W54" s="2"/>
      <c r="X54" s="7"/>
      <c r="Y54" s="7"/>
      <c r="Z54" s="7"/>
      <c r="AA54" s="7"/>
      <c r="AB54" s="7"/>
      <c r="AC54" s="7"/>
      <c r="AD54" s="13"/>
      <c r="AE54" s="13"/>
      <c r="AF54" s="13"/>
      <c r="AG54" s="33"/>
      <c r="AH54" s="2"/>
      <c r="AI54" s="2"/>
      <c r="AJ54" s="2">
        <f t="shared" si="2"/>
        <v>10</v>
      </c>
    </row>
    <row r="55" spans="1:36" x14ac:dyDescent="0.2">
      <c r="A55" s="2" t="s">
        <v>126</v>
      </c>
      <c r="B55" s="1" t="s">
        <v>22</v>
      </c>
      <c r="C55" s="6"/>
      <c r="D55" s="7"/>
      <c r="E55" s="7"/>
      <c r="F55" s="13"/>
      <c r="G55" s="13"/>
      <c r="H55" s="13"/>
      <c r="I55" s="13"/>
      <c r="J55" s="13"/>
      <c r="K55" s="13"/>
      <c r="L55" s="2"/>
      <c r="M55" s="2"/>
      <c r="N55" s="2"/>
      <c r="O55" s="7"/>
      <c r="P55" s="7"/>
      <c r="Q55" s="7"/>
      <c r="R55" s="13">
        <v>46.14</v>
      </c>
      <c r="S55" s="13">
        <v>7</v>
      </c>
      <c r="T55" s="13">
        <v>9</v>
      </c>
      <c r="U55" s="2"/>
      <c r="V55" s="2"/>
      <c r="W55" s="2"/>
      <c r="X55" s="7">
        <v>22.58</v>
      </c>
      <c r="Y55" s="7">
        <v>4</v>
      </c>
      <c r="Z55" s="7">
        <v>12</v>
      </c>
      <c r="AA55" s="7">
        <v>22.1</v>
      </c>
      <c r="AB55" s="7">
        <v>6</v>
      </c>
      <c r="AC55" s="7">
        <v>10</v>
      </c>
      <c r="AD55" s="13"/>
      <c r="AE55" s="13"/>
      <c r="AF55" s="13"/>
      <c r="AG55" s="33"/>
      <c r="AH55" s="2"/>
      <c r="AI55" s="2"/>
      <c r="AJ55" s="2">
        <f t="shared" si="2"/>
        <v>31</v>
      </c>
    </row>
    <row r="56" spans="1:36" x14ac:dyDescent="0.2">
      <c r="A56" s="2" t="s">
        <v>130</v>
      </c>
      <c r="B56" s="1" t="s">
        <v>22</v>
      </c>
      <c r="C56" s="6"/>
      <c r="D56" s="7"/>
      <c r="E56" s="7"/>
      <c r="F56" s="13"/>
      <c r="G56" s="13"/>
      <c r="H56" s="13"/>
      <c r="I56" s="13"/>
      <c r="J56" s="13"/>
      <c r="K56" s="13"/>
      <c r="L56" s="2"/>
      <c r="M56" s="2"/>
      <c r="N56" s="2"/>
      <c r="O56" s="7"/>
      <c r="P56" s="7"/>
      <c r="Q56" s="7"/>
      <c r="R56" s="13">
        <v>58.22</v>
      </c>
      <c r="S56" s="13">
        <v>8</v>
      </c>
      <c r="T56" s="13">
        <v>8</v>
      </c>
      <c r="U56" s="2"/>
      <c r="V56" s="2"/>
      <c r="W56" s="2"/>
      <c r="X56" s="7">
        <v>23.04</v>
      </c>
      <c r="Y56" s="7">
        <v>5</v>
      </c>
      <c r="Z56" s="7">
        <v>11</v>
      </c>
      <c r="AA56" s="7">
        <v>22.18</v>
      </c>
      <c r="AB56" s="7">
        <v>7</v>
      </c>
      <c r="AC56" s="7">
        <v>9</v>
      </c>
      <c r="AD56" s="13"/>
      <c r="AE56" s="13"/>
      <c r="AF56" s="13"/>
      <c r="AG56" s="33" t="s">
        <v>156</v>
      </c>
      <c r="AH56" s="2">
        <v>3</v>
      </c>
      <c r="AI56" s="2">
        <v>13</v>
      </c>
      <c r="AJ56" s="2">
        <f>E56+H56+K56+N56+Q56+W56+AI56+T56+Z56+AC56+AF56</f>
        <v>41</v>
      </c>
    </row>
    <row r="57" spans="1:36" x14ac:dyDescent="0.2">
      <c r="A57" s="2"/>
      <c r="B57" s="1"/>
      <c r="C57" s="6"/>
      <c r="D57" s="7"/>
      <c r="E57" s="7"/>
      <c r="F57" s="13"/>
      <c r="G57" s="13"/>
      <c r="H57" s="13"/>
      <c r="I57" s="13"/>
      <c r="J57" s="13"/>
      <c r="K57" s="13"/>
      <c r="L57" s="2"/>
      <c r="M57" s="2"/>
      <c r="N57" s="2"/>
      <c r="O57" s="7"/>
      <c r="P57" s="7"/>
      <c r="Q57" s="7"/>
      <c r="R57" s="13"/>
      <c r="S57" s="13"/>
      <c r="T57" s="13"/>
      <c r="U57" s="2"/>
      <c r="V57" s="2"/>
      <c r="W57" s="2"/>
      <c r="X57" s="7"/>
      <c r="Y57" s="7"/>
      <c r="Z57" s="7"/>
      <c r="AA57" s="7"/>
      <c r="AB57" s="7"/>
      <c r="AC57" s="7"/>
      <c r="AD57" s="13"/>
      <c r="AE57" s="13"/>
      <c r="AF57" s="13"/>
      <c r="AG57" s="33"/>
      <c r="AH57" s="2"/>
      <c r="AI57" s="2"/>
      <c r="AJ57" s="2"/>
    </row>
    <row r="58" spans="1:36" x14ac:dyDescent="0.2">
      <c r="A58" s="2" t="s">
        <v>23</v>
      </c>
      <c r="B58" s="1" t="s">
        <v>26</v>
      </c>
      <c r="C58" s="6">
        <v>19.25</v>
      </c>
      <c r="D58" s="7">
        <v>1</v>
      </c>
      <c r="E58" s="7">
        <v>15</v>
      </c>
      <c r="F58" s="13"/>
      <c r="G58" s="13"/>
      <c r="H58" s="13"/>
      <c r="I58" s="13">
        <v>40.32</v>
      </c>
      <c r="J58" s="13">
        <v>2</v>
      </c>
      <c r="K58" s="13">
        <v>14</v>
      </c>
      <c r="L58" s="2"/>
      <c r="M58" s="2"/>
      <c r="N58" s="2"/>
      <c r="O58" s="11" t="s">
        <v>98</v>
      </c>
      <c r="P58" s="7">
        <v>2</v>
      </c>
      <c r="Q58" s="7">
        <v>14</v>
      </c>
      <c r="R58" s="13">
        <v>39.26</v>
      </c>
      <c r="S58" s="13">
        <v>4</v>
      </c>
      <c r="T58" s="14">
        <v>12</v>
      </c>
      <c r="U58" s="2"/>
      <c r="V58" s="2"/>
      <c r="W58" s="2"/>
      <c r="X58" s="7">
        <v>19.309999999999999</v>
      </c>
      <c r="Y58" s="7">
        <v>3</v>
      </c>
      <c r="Z58" s="10">
        <v>13</v>
      </c>
      <c r="AA58" s="7">
        <v>26.41</v>
      </c>
      <c r="AB58" s="7">
        <v>5</v>
      </c>
      <c r="AC58" s="10">
        <v>11</v>
      </c>
      <c r="AD58" s="13">
        <v>40.35</v>
      </c>
      <c r="AE58" s="13">
        <v>2</v>
      </c>
      <c r="AF58" s="13">
        <v>14</v>
      </c>
      <c r="AG58" s="33" t="s">
        <v>141</v>
      </c>
      <c r="AH58" s="2">
        <v>1</v>
      </c>
      <c r="AI58" s="2">
        <v>15</v>
      </c>
      <c r="AJ58" s="2">
        <f>E58+H58+K58+N58+Q58+W58+AI58+T58+Z58+AC58+AF58-Z58-AC58-T58</f>
        <v>72</v>
      </c>
    </row>
    <row r="59" spans="1:36" x14ac:dyDescent="0.2">
      <c r="A59" s="2" t="s">
        <v>33</v>
      </c>
      <c r="B59" s="1" t="s">
        <v>26</v>
      </c>
      <c r="C59" s="6"/>
      <c r="D59" s="7"/>
      <c r="E59" s="7"/>
      <c r="F59" s="13"/>
      <c r="G59" s="13"/>
      <c r="H59" s="13"/>
      <c r="I59" s="13"/>
      <c r="J59" s="13"/>
      <c r="K59" s="13"/>
      <c r="L59" s="2"/>
      <c r="M59" s="2"/>
      <c r="N59" s="2"/>
      <c r="O59" s="7"/>
      <c r="P59" s="7"/>
      <c r="Q59" s="7"/>
      <c r="R59" s="13"/>
      <c r="S59" s="13"/>
      <c r="T59" s="13"/>
      <c r="U59" s="2"/>
      <c r="V59" s="2"/>
      <c r="W59" s="2"/>
      <c r="X59" s="7"/>
      <c r="Y59" s="7"/>
      <c r="Z59" s="7"/>
      <c r="AA59" s="7"/>
      <c r="AB59" s="7"/>
      <c r="AC59" s="7"/>
      <c r="AD59" s="13"/>
      <c r="AE59" s="13"/>
      <c r="AF59" s="13"/>
      <c r="AG59" s="33"/>
      <c r="AH59" s="2"/>
      <c r="AI59" s="2"/>
      <c r="AJ59" s="2">
        <f>E59+H59+K59+N59+Q59+W59+AI59+T59+Z59+AC59+AF59+AI59</f>
        <v>0</v>
      </c>
    </row>
    <row r="60" spans="1:36" x14ac:dyDescent="0.2">
      <c r="A60" s="2" t="s">
        <v>47</v>
      </c>
      <c r="B60" s="1" t="s">
        <v>26</v>
      </c>
      <c r="C60" s="6"/>
      <c r="D60" s="7"/>
      <c r="E60" s="7"/>
      <c r="F60" s="13">
        <v>43.11</v>
      </c>
      <c r="G60" s="13">
        <v>2</v>
      </c>
      <c r="H60" s="13">
        <v>14</v>
      </c>
      <c r="I60" s="13">
        <v>42.12</v>
      </c>
      <c r="J60" s="13">
        <v>3</v>
      </c>
      <c r="K60" s="13">
        <v>13</v>
      </c>
      <c r="L60" s="2">
        <v>72.44</v>
      </c>
      <c r="M60" s="2">
        <v>3</v>
      </c>
      <c r="N60" s="2">
        <v>13</v>
      </c>
      <c r="O60" s="7">
        <v>19.440000000000001</v>
      </c>
      <c r="P60" s="7">
        <v>3</v>
      </c>
      <c r="Q60" s="7">
        <v>13</v>
      </c>
      <c r="R60" s="13">
        <v>40.46</v>
      </c>
      <c r="S60" s="13">
        <v>5</v>
      </c>
      <c r="T60" s="14">
        <v>11</v>
      </c>
      <c r="U60" s="2"/>
      <c r="V60" s="2"/>
      <c r="W60" s="2"/>
      <c r="X60" s="7">
        <v>19.559999999999999</v>
      </c>
      <c r="Y60" s="7">
        <v>4</v>
      </c>
      <c r="Z60" s="7">
        <v>12</v>
      </c>
      <c r="AA60" s="7"/>
      <c r="AB60" s="7"/>
      <c r="AC60" s="7"/>
      <c r="AD60" s="13"/>
      <c r="AE60" s="13"/>
      <c r="AF60" s="13"/>
      <c r="AG60" s="33"/>
      <c r="AH60" s="2"/>
      <c r="AI60" s="2"/>
      <c r="AJ60" s="2">
        <f>E60+H60+K60+N60+Q60+W60+AI60+T60+Z60+AC60+AF60+AI60-T60</f>
        <v>65</v>
      </c>
    </row>
    <row r="61" spans="1:36" x14ac:dyDescent="0.2">
      <c r="A61" s="2" t="s">
        <v>14</v>
      </c>
      <c r="B61" s="1" t="s">
        <v>26</v>
      </c>
      <c r="C61" s="6">
        <v>19.309999999999999</v>
      </c>
      <c r="D61" s="7">
        <v>2</v>
      </c>
      <c r="E61" s="7">
        <v>14</v>
      </c>
      <c r="F61" s="13">
        <v>42.95</v>
      </c>
      <c r="G61" s="13">
        <v>1</v>
      </c>
      <c r="H61" s="13">
        <v>15</v>
      </c>
      <c r="I61" s="13"/>
      <c r="J61" s="13"/>
      <c r="K61" s="13"/>
      <c r="L61" s="2">
        <v>66.209999999999994</v>
      </c>
      <c r="M61" s="2">
        <v>1</v>
      </c>
      <c r="N61" s="2">
        <v>15</v>
      </c>
      <c r="O61" s="7"/>
      <c r="P61" s="7"/>
      <c r="Q61" s="7"/>
      <c r="R61" s="13">
        <v>38.44</v>
      </c>
      <c r="S61" s="13">
        <v>2</v>
      </c>
      <c r="T61" s="13">
        <v>14</v>
      </c>
      <c r="U61" s="2" t="s">
        <v>105</v>
      </c>
      <c r="V61" s="2">
        <v>1</v>
      </c>
      <c r="W61" s="5">
        <v>15</v>
      </c>
      <c r="X61" s="7">
        <v>19.07</v>
      </c>
      <c r="Y61" s="7">
        <v>2</v>
      </c>
      <c r="Z61" s="7">
        <v>14</v>
      </c>
      <c r="AA61" s="7"/>
      <c r="AB61" s="7"/>
      <c r="AC61" s="7"/>
      <c r="AD61" s="13">
        <v>49.03</v>
      </c>
      <c r="AE61" s="13">
        <v>3</v>
      </c>
      <c r="AF61" s="14">
        <v>13</v>
      </c>
      <c r="AG61" s="33" t="s">
        <v>142</v>
      </c>
      <c r="AH61" s="2">
        <v>2</v>
      </c>
      <c r="AI61" s="5">
        <v>14</v>
      </c>
      <c r="AJ61" s="2">
        <f>E61+H61+N61+T61+Z61</f>
        <v>72</v>
      </c>
    </row>
    <row r="62" spans="1:36" x14ac:dyDescent="0.2">
      <c r="A62" s="2" t="s">
        <v>77</v>
      </c>
      <c r="B62" s="1" t="s">
        <v>26</v>
      </c>
      <c r="C62" s="6"/>
      <c r="D62" s="7"/>
      <c r="E62" s="7"/>
      <c r="F62" s="13"/>
      <c r="G62" s="13"/>
      <c r="H62" s="13"/>
      <c r="I62" s="13"/>
      <c r="J62" s="13"/>
      <c r="K62" s="13"/>
      <c r="L62" s="2"/>
      <c r="M62" s="2"/>
      <c r="N62" s="2"/>
      <c r="O62" s="7"/>
      <c r="P62" s="7"/>
      <c r="Q62" s="7"/>
      <c r="R62" s="13">
        <v>36.25</v>
      </c>
      <c r="S62" s="13">
        <v>1</v>
      </c>
      <c r="T62" s="13">
        <v>15</v>
      </c>
      <c r="U62" s="2"/>
      <c r="V62" s="2"/>
      <c r="W62" s="2"/>
      <c r="X62" s="7"/>
      <c r="Y62" s="7"/>
      <c r="Z62" s="7"/>
      <c r="AA62" s="7"/>
      <c r="AB62" s="7"/>
      <c r="AC62" s="7"/>
      <c r="AD62" s="13"/>
      <c r="AE62" s="13"/>
      <c r="AF62" s="13"/>
      <c r="AG62" s="33"/>
      <c r="AH62" s="2"/>
      <c r="AI62" s="2"/>
      <c r="AJ62" s="2">
        <f t="shared" ref="AJ62:AJ68" si="3">E62+H62+K62+N62+Q62+W62+AI62+T62+Z62+AC62+AF62+AI62</f>
        <v>15</v>
      </c>
    </row>
    <row r="63" spans="1:36" x14ac:dyDescent="0.2">
      <c r="A63" s="2" t="s">
        <v>81</v>
      </c>
      <c r="B63" s="1" t="s">
        <v>26</v>
      </c>
      <c r="C63" s="6"/>
      <c r="D63" s="7"/>
      <c r="E63" s="7"/>
      <c r="F63" s="13"/>
      <c r="G63" s="13"/>
      <c r="H63" s="13"/>
      <c r="I63" s="13">
        <v>39.549999999999997</v>
      </c>
      <c r="J63" s="13">
        <v>1</v>
      </c>
      <c r="K63" s="13">
        <v>15</v>
      </c>
      <c r="L63" s="2"/>
      <c r="M63" s="2"/>
      <c r="N63" s="2"/>
      <c r="O63" s="7">
        <v>18.48</v>
      </c>
      <c r="P63" s="7">
        <v>1</v>
      </c>
      <c r="Q63" s="7">
        <v>15</v>
      </c>
      <c r="R63" s="13">
        <v>39.24</v>
      </c>
      <c r="S63" s="13">
        <v>3</v>
      </c>
      <c r="T63" s="13">
        <v>13</v>
      </c>
      <c r="U63" s="2" t="s">
        <v>106</v>
      </c>
      <c r="V63" s="2">
        <v>2</v>
      </c>
      <c r="W63" s="2">
        <v>14</v>
      </c>
      <c r="X63" s="7">
        <v>20.36</v>
      </c>
      <c r="Y63" s="7">
        <v>5</v>
      </c>
      <c r="Z63" s="7">
        <v>11</v>
      </c>
      <c r="AA63" s="7"/>
      <c r="AB63" s="7"/>
      <c r="AC63" s="7"/>
      <c r="AD63" s="13"/>
      <c r="AE63" s="13"/>
      <c r="AF63" s="13"/>
      <c r="AG63" s="33"/>
      <c r="AH63" s="2"/>
      <c r="AI63" s="2"/>
      <c r="AJ63" s="2">
        <f t="shared" si="3"/>
        <v>68</v>
      </c>
    </row>
    <row r="64" spans="1:36" x14ac:dyDescent="0.2">
      <c r="A64" s="2" t="s">
        <v>84</v>
      </c>
      <c r="B64" s="1" t="s">
        <v>26</v>
      </c>
      <c r="C64" s="6"/>
      <c r="D64" s="7"/>
      <c r="E64" s="7"/>
      <c r="F64" s="13"/>
      <c r="G64" s="13"/>
      <c r="H64" s="13"/>
      <c r="I64" s="13">
        <v>48.23</v>
      </c>
      <c r="J64" s="13">
        <v>4</v>
      </c>
      <c r="K64" s="13">
        <v>12</v>
      </c>
      <c r="L64" s="2"/>
      <c r="M64" s="2"/>
      <c r="N64" s="2"/>
      <c r="O64" s="7"/>
      <c r="P64" s="7"/>
      <c r="Q64" s="7"/>
      <c r="R64" s="13"/>
      <c r="S64" s="13"/>
      <c r="T64" s="13"/>
      <c r="U64" s="2"/>
      <c r="V64" s="2"/>
      <c r="W64" s="2"/>
      <c r="X64" s="7"/>
      <c r="Y64" s="7"/>
      <c r="Z64" s="7"/>
      <c r="AA64" s="7"/>
      <c r="AB64" s="7"/>
      <c r="AC64" s="7"/>
      <c r="AD64" s="13"/>
      <c r="AE64" s="13"/>
      <c r="AF64" s="13"/>
      <c r="AG64" s="33"/>
      <c r="AH64" s="2"/>
      <c r="AI64" s="2"/>
      <c r="AJ64" s="2">
        <f t="shared" si="3"/>
        <v>12</v>
      </c>
    </row>
    <row r="65" spans="1:36" x14ac:dyDescent="0.2">
      <c r="A65" s="2" t="s">
        <v>91</v>
      </c>
      <c r="B65" s="1" t="s">
        <v>26</v>
      </c>
      <c r="C65" s="6"/>
      <c r="D65" s="7"/>
      <c r="E65" s="7"/>
      <c r="F65" s="13"/>
      <c r="G65" s="13"/>
      <c r="H65" s="13"/>
      <c r="I65" s="13"/>
      <c r="J65" s="13"/>
      <c r="K65" s="13"/>
      <c r="L65" s="2">
        <v>67.41</v>
      </c>
      <c r="M65" s="2">
        <v>2</v>
      </c>
      <c r="N65" s="2">
        <v>14</v>
      </c>
      <c r="O65" s="7">
        <v>17.010000000000002</v>
      </c>
      <c r="P65" s="7">
        <v>1</v>
      </c>
      <c r="Q65" s="7">
        <v>15</v>
      </c>
      <c r="R65" s="13"/>
      <c r="S65" s="13"/>
      <c r="T65" s="13"/>
      <c r="U65" s="2"/>
      <c r="V65" s="2"/>
      <c r="W65" s="2"/>
      <c r="X65" s="7">
        <v>17</v>
      </c>
      <c r="Y65" s="7">
        <v>1</v>
      </c>
      <c r="Z65" s="7">
        <v>15</v>
      </c>
      <c r="AA65" s="7">
        <v>17.309999999999999</v>
      </c>
      <c r="AB65" s="7">
        <v>1</v>
      </c>
      <c r="AC65" s="10">
        <v>15</v>
      </c>
      <c r="AD65" s="15" t="s">
        <v>137</v>
      </c>
      <c r="AE65" s="13">
        <v>1</v>
      </c>
      <c r="AF65" s="13">
        <v>15</v>
      </c>
      <c r="AG65" s="33"/>
      <c r="AH65" s="2"/>
      <c r="AI65" s="2"/>
      <c r="AJ65" s="2">
        <f>E65+H65+K65+N65+Q65+W65+AI65+T65+Z65+AC65+AF65+AI65-AC65</f>
        <v>59</v>
      </c>
    </row>
    <row r="66" spans="1:36" x14ac:dyDescent="0.2">
      <c r="A66" s="2" t="s">
        <v>132</v>
      </c>
      <c r="B66" s="1" t="s">
        <v>26</v>
      </c>
      <c r="C66" s="6"/>
      <c r="D66" s="7"/>
      <c r="E66" s="7"/>
      <c r="F66" s="13"/>
      <c r="G66" s="13"/>
      <c r="H66" s="13"/>
      <c r="I66" s="13"/>
      <c r="J66" s="13"/>
      <c r="K66" s="13"/>
      <c r="L66" s="2"/>
      <c r="M66" s="2"/>
      <c r="N66" s="2"/>
      <c r="O66" s="7"/>
      <c r="P66" s="7"/>
      <c r="Q66" s="7"/>
      <c r="R66" s="13"/>
      <c r="S66" s="13"/>
      <c r="T66" s="13"/>
      <c r="U66" s="2"/>
      <c r="V66" s="2"/>
      <c r="W66" s="2"/>
      <c r="X66" s="7"/>
      <c r="Y66" s="7"/>
      <c r="Z66" s="7"/>
      <c r="AA66" s="7">
        <v>21.3</v>
      </c>
      <c r="AB66" s="7">
        <v>4</v>
      </c>
      <c r="AC66" s="7">
        <v>12</v>
      </c>
      <c r="AD66" s="13"/>
      <c r="AE66" s="13"/>
      <c r="AF66" s="13"/>
      <c r="AG66" s="33"/>
      <c r="AH66" s="2"/>
      <c r="AI66" s="2"/>
      <c r="AJ66" s="2">
        <f t="shared" si="3"/>
        <v>12</v>
      </c>
    </row>
    <row r="67" spans="1:36" x14ac:dyDescent="0.2">
      <c r="A67" s="2" t="s">
        <v>133</v>
      </c>
      <c r="B67" s="1" t="s">
        <v>26</v>
      </c>
      <c r="C67" s="6"/>
      <c r="D67" s="7"/>
      <c r="E67" s="7"/>
      <c r="F67" s="13"/>
      <c r="G67" s="13"/>
      <c r="H67" s="13"/>
      <c r="I67" s="13"/>
      <c r="J67" s="13"/>
      <c r="K67" s="13"/>
      <c r="L67" s="2"/>
      <c r="M67" s="2"/>
      <c r="N67" s="2"/>
      <c r="O67" s="7"/>
      <c r="P67" s="7"/>
      <c r="Q67" s="7"/>
      <c r="R67" s="13"/>
      <c r="S67" s="13"/>
      <c r="T67" s="13"/>
      <c r="U67" s="2"/>
      <c r="V67" s="2"/>
      <c r="W67" s="2"/>
      <c r="X67" s="7"/>
      <c r="Y67" s="7"/>
      <c r="Z67" s="7"/>
      <c r="AA67" s="7">
        <v>20.37</v>
      </c>
      <c r="AB67" s="7">
        <v>2</v>
      </c>
      <c r="AC67" s="7">
        <v>14</v>
      </c>
      <c r="AD67" s="13"/>
      <c r="AE67" s="13"/>
      <c r="AF67" s="13"/>
      <c r="AG67" s="33"/>
      <c r="AH67" s="2"/>
      <c r="AI67" s="2"/>
      <c r="AJ67" s="2">
        <f t="shared" si="3"/>
        <v>14</v>
      </c>
    </row>
    <row r="68" spans="1:36" x14ac:dyDescent="0.2">
      <c r="A68" s="2" t="s">
        <v>134</v>
      </c>
      <c r="B68" s="1" t="s">
        <v>26</v>
      </c>
      <c r="C68" s="6"/>
      <c r="D68" s="7"/>
      <c r="E68" s="7"/>
      <c r="F68" s="13"/>
      <c r="G68" s="13"/>
      <c r="H68" s="13"/>
      <c r="I68" s="13"/>
      <c r="J68" s="13"/>
      <c r="K68" s="13"/>
      <c r="L68" s="2"/>
      <c r="M68" s="2"/>
      <c r="N68" s="2"/>
      <c r="O68" s="7"/>
      <c r="P68" s="7"/>
      <c r="Q68" s="7"/>
      <c r="R68" s="13"/>
      <c r="S68" s="13"/>
      <c r="T68" s="13"/>
      <c r="U68" s="2"/>
      <c r="V68" s="2"/>
      <c r="W68" s="2"/>
      <c r="X68" s="7"/>
      <c r="Y68" s="7"/>
      <c r="Z68" s="7"/>
      <c r="AA68" s="7">
        <v>20.38</v>
      </c>
      <c r="AB68" s="7">
        <v>3</v>
      </c>
      <c r="AC68" s="7">
        <v>13</v>
      </c>
      <c r="AD68" s="13"/>
      <c r="AE68" s="13"/>
      <c r="AF68" s="13"/>
      <c r="AG68" s="33"/>
      <c r="AH68" s="2"/>
      <c r="AI68" s="2"/>
      <c r="AJ68" s="2">
        <f t="shared" si="3"/>
        <v>13</v>
      </c>
    </row>
    <row r="69" spans="1:36" x14ac:dyDescent="0.2">
      <c r="A69" s="2"/>
      <c r="B69" s="1"/>
      <c r="C69" s="6"/>
      <c r="D69" s="7"/>
      <c r="E69" s="7"/>
      <c r="F69" s="13"/>
      <c r="G69" s="13"/>
      <c r="H69" s="13"/>
      <c r="I69" s="13"/>
      <c r="J69" s="13"/>
      <c r="K69" s="13"/>
      <c r="L69" s="2"/>
      <c r="M69" s="2"/>
      <c r="N69" s="2"/>
      <c r="O69" s="7"/>
      <c r="P69" s="7"/>
      <c r="Q69" s="7"/>
      <c r="R69" s="13"/>
      <c r="S69" s="13"/>
      <c r="T69" s="13"/>
      <c r="U69" s="2"/>
      <c r="V69" s="2"/>
      <c r="W69" s="2"/>
      <c r="X69" s="7"/>
      <c r="Y69" s="7"/>
      <c r="Z69" s="7"/>
      <c r="AA69" s="7"/>
      <c r="AB69" s="7"/>
      <c r="AC69" s="7"/>
      <c r="AD69" s="13"/>
      <c r="AE69" s="13"/>
      <c r="AF69" s="13"/>
      <c r="AG69" s="33"/>
      <c r="AH69" s="2"/>
      <c r="AI69" s="2"/>
      <c r="AJ69" s="2"/>
    </row>
    <row r="70" spans="1:36" x14ac:dyDescent="0.2">
      <c r="A70" s="2" t="s">
        <v>38</v>
      </c>
      <c r="B70" s="1" t="s">
        <v>25</v>
      </c>
      <c r="C70" s="8"/>
      <c r="D70" s="7"/>
      <c r="E70" s="7"/>
      <c r="F70" s="13"/>
      <c r="G70" s="13"/>
      <c r="H70" s="13"/>
      <c r="I70" s="13"/>
      <c r="J70" s="13"/>
      <c r="K70" s="13"/>
      <c r="L70" s="2"/>
      <c r="M70" s="2"/>
      <c r="N70" s="2"/>
      <c r="O70" s="7"/>
      <c r="P70" s="7"/>
      <c r="Q70" s="7"/>
      <c r="R70" s="15" t="s">
        <v>117</v>
      </c>
      <c r="S70" s="13">
        <v>3</v>
      </c>
      <c r="T70" s="13">
        <v>13</v>
      </c>
      <c r="U70" s="2"/>
      <c r="V70" s="2"/>
      <c r="W70" s="2"/>
      <c r="X70" s="7"/>
      <c r="Y70" s="7"/>
      <c r="Z70" s="7"/>
      <c r="AA70" s="7"/>
      <c r="AB70" s="7"/>
      <c r="AC70" s="7"/>
      <c r="AD70" s="15" t="s">
        <v>138</v>
      </c>
      <c r="AE70" s="13">
        <v>2</v>
      </c>
      <c r="AF70" s="13">
        <v>14</v>
      </c>
      <c r="AG70" s="33"/>
      <c r="AH70" s="2"/>
      <c r="AI70" s="2"/>
      <c r="AJ70" s="2">
        <f>E70+H70+K70+N70+Q70+W70+AI70+T70+Z70+AC70+AF70+AI70</f>
        <v>27</v>
      </c>
    </row>
    <row r="71" spans="1:36" x14ac:dyDescent="0.2">
      <c r="A71" s="2" t="s">
        <v>12</v>
      </c>
      <c r="B71" s="1" t="s">
        <v>25</v>
      </c>
      <c r="C71" s="6">
        <v>18.420000000000002</v>
      </c>
      <c r="D71" s="7">
        <v>1</v>
      </c>
      <c r="E71" s="7">
        <v>15</v>
      </c>
      <c r="F71" s="13"/>
      <c r="G71" s="13"/>
      <c r="H71" s="13"/>
      <c r="I71" s="13"/>
      <c r="J71" s="13"/>
      <c r="K71" s="13"/>
      <c r="L71" s="2"/>
      <c r="M71" s="2"/>
      <c r="N71" s="2"/>
      <c r="O71" s="7"/>
      <c r="P71" s="7"/>
      <c r="Q71" s="7"/>
      <c r="R71" s="13"/>
      <c r="S71" s="13"/>
      <c r="T71" s="13"/>
      <c r="U71" s="2"/>
      <c r="V71" s="2"/>
      <c r="W71" s="2"/>
      <c r="X71" s="7"/>
      <c r="Y71" s="7"/>
      <c r="Z71" s="7"/>
      <c r="AA71" s="7">
        <v>20.07</v>
      </c>
      <c r="AB71" s="7">
        <v>4</v>
      </c>
      <c r="AC71" s="7">
        <v>12</v>
      </c>
      <c r="AD71" s="13"/>
      <c r="AE71" s="13"/>
      <c r="AF71" s="13"/>
      <c r="AG71" s="33" t="s">
        <v>145</v>
      </c>
      <c r="AH71" s="2">
        <v>1</v>
      </c>
      <c r="AI71" s="2">
        <v>15</v>
      </c>
      <c r="AJ71" s="2">
        <f>E71+H71+K71+N71+Q71+W71+AI71+T71+Z71+AC71+AF71</f>
        <v>42</v>
      </c>
    </row>
    <row r="72" spans="1:36" x14ac:dyDescent="0.2">
      <c r="A72" s="2" t="s">
        <v>30</v>
      </c>
      <c r="B72" s="1" t="s">
        <v>25</v>
      </c>
      <c r="C72" s="6">
        <v>19.170000000000002</v>
      </c>
      <c r="D72" s="7">
        <v>3</v>
      </c>
      <c r="E72" s="7">
        <v>13</v>
      </c>
      <c r="F72" s="13"/>
      <c r="G72" s="13"/>
      <c r="H72" s="13"/>
      <c r="I72" s="13">
        <v>39.56</v>
      </c>
      <c r="J72" s="13">
        <v>2</v>
      </c>
      <c r="K72" s="13">
        <v>14</v>
      </c>
      <c r="L72" s="2"/>
      <c r="M72" s="2"/>
      <c r="N72" s="2"/>
      <c r="O72" s="7"/>
      <c r="P72" s="7"/>
      <c r="Q72" s="7"/>
      <c r="R72" s="13"/>
      <c r="S72" s="13"/>
      <c r="T72" s="13"/>
      <c r="U72" s="2"/>
      <c r="V72" s="2"/>
      <c r="W72" s="2"/>
      <c r="X72" s="7"/>
      <c r="Y72" s="7"/>
      <c r="Z72" s="7"/>
      <c r="AA72" s="7"/>
      <c r="AB72" s="7"/>
      <c r="AC72" s="7"/>
      <c r="AD72" s="13"/>
      <c r="AE72" s="13"/>
      <c r="AF72" s="13"/>
      <c r="AG72" s="33" t="s">
        <v>146</v>
      </c>
      <c r="AH72" s="2">
        <v>2</v>
      </c>
      <c r="AI72" s="2">
        <v>14</v>
      </c>
      <c r="AJ72" s="2">
        <f>E72+H72+K72+N72+Q72+W72+AI72+T72+Z72+AC72+AF72</f>
        <v>41</v>
      </c>
    </row>
    <row r="73" spans="1:36" x14ac:dyDescent="0.2">
      <c r="A73" s="2" t="s">
        <v>32</v>
      </c>
      <c r="B73" s="1" t="s">
        <v>25</v>
      </c>
      <c r="C73" s="8">
        <v>21.19</v>
      </c>
      <c r="D73" s="7">
        <v>5</v>
      </c>
      <c r="E73" s="7">
        <v>11</v>
      </c>
      <c r="F73" s="13">
        <v>46.53</v>
      </c>
      <c r="G73" s="13">
        <v>2</v>
      </c>
      <c r="H73" s="13">
        <v>14</v>
      </c>
      <c r="I73" s="13">
        <v>43.39</v>
      </c>
      <c r="J73" s="13">
        <v>4</v>
      </c>
      <c r="K73" s="13">
        <v>12</v>
      </c>
      <c r="L73" s="2">
        <v>87.25</v>
      </c>
      <c r="M73" s="2">
        <v>4</v>
      </c>
      <c r="N73" s="2">
        <v>12</v>
      </c>
      <c r="O73" s="7">
        <v>21.51</v>
      </c>
      <c r="P73" s="7">
        <v>4</v>
      </c>
      <c r="Q73" s="7">
        <v>12</v>
      </c>
      <c r="R73" s="13">
        <v>49.23</v>
      </c>
      <c r="S73" s="13">
        <v>5</v>
      </c>
      <c r="T73" s="14">
        <v>11</v>
      </c>
      <c r="U73" s="2"/>
      <c r="V73" s="2"/>
      <c r="W73" s="2"/>
      <c r="X73" s="7"/>
      <c r="Y73" s="7"/>
      <c r="Z73" s="7"/>
      <c r="AA73" s="7">
        <v>21.42</v>
      </c>
      <c r="AB73" s="7">
        <v>6</v>
      </c>
      <c r="AC73" s="10">
        <v>10</v>
      </c>
      <c r="AD73" s="13">
        <v>44.28</v>
      </c>
      <c r="AE73" s="13">
        <v>5</v>
      </c>
      <c r="AF73" s="14">
        <v>11</v>
      </c>
      <c r="AG73" s="33" t="s">
        <v>152</v>
      </c>
      <c r="AH73" s="2">
        <v>5</v>
      </c>
      <c r="AI73" s="5">
        <v>11</v>
      </c>
      <c r="AJ73" s="2">
        <f>E73+H73+K73+N73+Q73+W73+AI73+T73+Z73+AC73+AF73-T73-AC73-AF73-AI73</f>
        <v>61</v>
      </c>
    </row>
    <row r="74" spans="1:36" x14ac:dyDescent="0.2">
      <c r="A74" s="2" t="s">
        <v>61</v>
      </c>
      <c r="B74" s="1" t="s">
        <v>25</v>
      </c>
      <c r="C74" s="8"/>
      <c r="D74" s="7"/>
      <c r="E74" s="7"/>
      <c r="F74" s="13"/>
      <c r="G74" s="13"/>
      <c r="H74" s="13"/>
      <c r="I74" s="13"/>
      <c r="J74" s="13"/>
      <c r="K74" s="13"/>
      <c r="L74" s="2"/>
      <c r="M74" s="2"/>
      <c r="N74" s="2"/>
      <c r="O74" s="7"/>
      <c r="P74" s="7"/>
      <c r="Q74" s="7"/>
      <c r="R74" s="13"/>
      <c r="S74" s="13"/>
      <c r="T74" s="13"/>
      <c r="U74" s="2"/>
      <c r="V74" s="2"/>
      <c r="W74" s="2"/>
      <c r="X74" s="7"/>
      <c r="Y74" s="7"/>
      <c r="Z74" s="7"/>
      <c r="AA74" s="7">
        <v>19</v>
      </c>
      <c r="AB74" s="7">
        <v>2</v>
      </c>
      <c r="AC74" s="7">
        <v>14</v>
      </c>
      <c r="AD74" s="13"/>
      <c r="AE74" s="13"/>
      <c r="AF74" s="13"/>
      <c r="AG74" s="33"/>
      <c r="AH74" s="2"/>
      <c r="AI74" s="2"/>
      <c r="AJ74" s="2">
        <f t="shared" ref="AJ74:AJ81" si="4">E74+H74+K74+N74+Q74+W74+AI74+T74+Z74+AC74+AF74+AI74</f>
        <v>14</v>
      </c>
    </row>
    <row r="75" spans="1:36" x14ac:dyDescent="0.2">
      <c r="A75" s="2" t="s">
        <v>62</v>
      </c>
      <c r="B75" s="1" t="s">
        <v>25</v>
      </c>
      <c r="C75" s="8">
        <v>18.579999999999998</v>
      </c>
      <c r="D75" s="7">
        <v>2</v>
      </c>
      <c r="E75" s="7">
        <v>14</v>
      </c>
      <c r="F75" s="13">
        <v>41.57</v>
      </c>
      <c r="G75" s="13">
        <v>1</v>
      </c>
      <c r="H75" s="13">
        <v>15</v>
      </c>
      <c r="I75" s="15" t="s">
        <v>80</v>
      </c>
      <c r="J75" s="13">
        <v>1</v>
      </c>
      <c r="K75" s="13">
        <v>15</v>
      </c>
      <c r="L75" s="2">
        <v>67.489999999999995</v>
      </c>
      <c r="M75" s="2">
        <v>2</v>
      </c>
      <c r="N75" s="2">
        <v>14</v>
      </c>
      <c r="O75" s="7">
        <v>20.57</v>
      </c>
      <c r="P75" s="7">
        <v>3</v>
      </c>
      <c r="Q75" s="10">
        <v>13</v>
      </c>
      <c r="R75" s="13"/>
      <c r="S75" s="13"/>
      <c r="T75" s="13"/>
      <c r="U75" s="2"/>
      <c r="V75" s="2"/>
      <c r="W75" s="2"/>
      <c r="X75" s="7">
        <v>19.440000000000001</v>
      </c>
      <c r="Y75" s="7">
        <v>2</v>
      </c>
      <c r="Z75" s="7">
        <v>14</v>
      </c>
      <c r="AA75" s="7"/>
      <c r="AB75" s="7"/>
      <c r="AC75" s="7"/>
      <c r="AD75" s="13">
        <v>41.46</v>
      </c>
      <c r="AE75" s="13">
        <v>4</v>
      </c>
      <c r="AF75" s="14">
        <v>12</v>
      </c>
      <c r="AG75" s="33" t="s">
        <v>149</v>
      </c>
      <c r="AH75" s="2">
        <v>4</v>
      </c>
      <c r="AI75" s="5">
        <v>12</v>
      </c>
      <c r="AJ75" s="2">
        <f>E75+H75+K75+N75+Q75+W75+AI75+T75+Z75+AC75+AF75-Q75-AF75-AI75</f>
        <v>72</v>
      </c>
    </row>
    <row r="76" spans="1:36" x14ac:dyDescent="0.2">
      <c r="A76" s="2" t="s">
        <v>65</v>
      </c>
      <c r="B76" s="1" t="s">
        <v>25</v>
      </c>
      <c r="C76" s="8">
        <v>20.350000000000001</v>
      </c>
      <c r="D76" s="7">
        <v>4</v>
      </c>
      <c r="E76" s="7">
        <v>12</v>
      </c>
      <c r="F76" s="13"/>
      <c r="G76" s="13"/>
      <c r="H76" s="13"/>
      <c r="I76" s="13"/>
      <c r="J76" s="13"/>
      <c r="K76" s="13"/>
      <c r="L76" s="2"/>
      <c r="M76" s="2"/>
      <c r="N76" s="2"/>
      <c r="O76" s="7">
        <v>20.32</v>
      </c>
      <c r="P76" s="7">
        <v>2</v>
      </c>
      <c r="Q76" s="7">
        <v>14</v>
      </c>
      <c r="R76" s="13"/>
      <c r="S76" s="13"/>
      <c r="T76" s="13"/>
      <c r="U76" s="2"/>
      <c r="V76" s="2"/>
      <c r="W76" s="2"/>
      <c r="X76" s="7">
        <v>20.59</v>
      </c>
      <c r="Y76" s="7">
        <v>3</v>
      </c>
      <c r="Z76" s="7">
        <v>13</v>
      </c>
      <c r="AA76" s="7">
        <v>20.420000000000002</v>
      </c>
      <c r="AB76" s="7">
        <v>6</v>
      </c>
      <c r="AC76" s="7">
        <v>10</v>
      </c>
      <c r="AD76" s="13"/>
      <c r="AE76" s="13"/>
      <c r="AF76" s="13"/>
      <c r="AG76" s="33"/>
      <c r="AH76" s="2"/>
      <c r="AI76" s="2"/>
      <c r="AJ76" s="2">
        <f t="shared" si="4"/>
        <v>49</v>
      </c>
    </row>
    <row r="77" spans="1:36" x14ac:dyDescent="0.2">
      <c r="A77" s="2" t="s">
        <v>82</v>
      </c>
      <c r="B77" s="1" t="s">
        <v>25</v>
      </c>
      <c r="C77" s="8"/>
      <c r="D77" s="7"/>
      <c r="E77" s="7"/>
      <c r="F77" s="13"/>
      <c r="G77" s="13"/>
      <c r="H77" s="13"/>
      <c r="I77" s="13">
        <v>42.02</v>
      </c>
      <c r="J77" s="13">
        <v>3</v>
      </c>
      <c r="K77" s="13">
        <v>13</v>
      </c>
      <c r="L77" s="2"/>
      <c r="M77" s="2"/>
      <c r="N77" s="2"/>
      <c r="O77" s="7"/>
      <c r="P77" s="7"/>
      <c r="Q77" s="7"/>
      <c r="R77" s="13">
        <v>39.26</v>
      </c>
      <c r="S77" s="13">
        <v>2</v>
      </c>
      <c r="T77" s="13">
        <v>14</v>
      </c>
      <c r="U77" s="2"/>
      <c r="V77" s="2"/>
      <c r="W77" s="2"/>
      <c r="X77" s="7"/>
      <c r="Y77" s="7"/>
      <c r="Z77" s="7"/>
      <c r="AA77" s="7">
        <v>19.420000000000002</v>
      </c>
      <c r="AB77" s="7">
        <v>3</v>
      </c>
      <c r="AC77" s="7">
        <v>13</v>
      </c>
      <c r="AD77" s="13">
        <v>40.08</v>
      </c>
      <c r="AE77" s="13">
        <v>3</v>
      </c>
      <c r="AF77" s="13">
        <v>13</v>
      </c>
      <c r="AG77" s="33"/>
      <c r="AH77" s="2"/>
      <c r="AI77" s="2"/>
      <c r="AJ77" s="2">
        <f>E77+H77+K77+N77+Q77+W77+AI77+T77+Z77+AC77+AF77+AI77-AF77</f>
        <v>40</v>
      </c>
    </row>
    <row r="78" spans="1:36" x14ac:dyDescent="0.2">
      <c r="A78" s="2" t="s">
        <v>90</v>
      </c>
      <c r="B78" s="1" t="s">
        <v>25</v>
      </c>
      <c r="C78" s="8"/>
      <c r="D78" s="7"/>
      <c r="E78" s="7"/>
      <c r="F78" s="13"/>
      <c r="G78" s="13"/>
      <c r="H78" s="13"/>
      <c r="I78" s="13"/>
      <c r="J78" s="13"/>
      <c r="K78" s="13"/>
      <c r="L78" s="2">
        <v>64.22</v>
      </c>
      <c r="M78" s="2">
        <v>1</v>
      </c>
      <c r="N78" s="2">
        <v>15</v>
      </c>
      <c r="O78" s="7">
        <v>18.02</v>
      </c>
      <c r="P78" s="7">
        <v>1</v>
      </c>
      <c r="Q78" s="7">
        <v>15</v>
      </c>
      <c r="R78" s="13"/>
      <c r="S78" s="13"/>
      <c r="T78" s="13"/>
      <c r="U78" s="2"/>
      <c r="V78" s="2"/>
      <c r="W78" s="2"/>
      <c r="X78" s="7">
        <v>17.48</v>
      </c>
      <c r="Y78" s="7">
        <v>1</v>
      </c>
      <c r="Z78" s="7">
        <v>15</v>
      </c>
      <c r="AA78" s="7">
        <v>17.510000000000002</v>
      </c>
      <c r="AB78" s="7">
        <v>1</v>
      </c>
      <c r="AC78" s="10">
        <v>15</v>
      </c>
      <c r="AD78" s="15" t="s">
        <v>139</v>
      </c>
      <c r="AE78" s="13">
        <v>1</v>
      </c>
      <c r="AF78" s="13">
        <v>15</v>
      </c>
      <c r="AG78" s="33"/>
      <c r="AH78" s="2"/>
      <c r="AI78" s="2"/>
      <c r="AJ78" s="2">
        <f>E78+H78+K78+N78+Q78+W78+AI78+T78+Z78+AC78+AF78+AI78-AC78</f>
        <v>60</v>
      </c>
    </row>
    <row r="79" spans="1:36" x14ac:dyDescent="0.2">
      <c r="A79" s="2" t="s">
        <v>94</v>
      </c>
      <c r="B79" s="1" t="s">
        <v>25</v>
      </c>
      <c r="C79" s="8"/>
      <c r="D79" s="7"/>
      <c r="E79" s="7"/>
      <c r="F79" s="13"/>
      <c r="G79" s="13"/>
      <c r="H79" s="13"/>
      <c r="I79" s="13"/>
      <c r="J79" s="13"/>
      <c r="K79" s="13"/>
      <c r="L79" s="2">
        <v>81.36</v>
      </c>
      <c r="M79" s="2">
        <v>3</v>
      </c>
      <c r="N79" s="2">
        <v>13</v>
      </c>
      <c r="O79" s="7"/>
      <c r="P79" s="7"/>
      <c r="Q79" s="7"/>
      <c r="R79" s="15" t="s">
        <v>118</v>
      </c>
      <c r="S79" s="13">
        <v>4</v>
      </c>
      <c r="T79" s="13">
        <v>12</v>
      </c>
      <c r="U79" s="2"/>
      <c r="V79" s="2"/>
      <c r="W79" s="2"/>
      <c r="X79" s="7"/>
      <c r="Y79" s="7"/>
      <c r="Z79" s="7"/>
      <c r="AA79" s="7">
        <v>20.260000000000002</v>
      </c>
      <c r="AB79" s="7">
        <v>5</v>
      </c>
      <c r="AC79" s="7">
        <v>11</v>
      </c>
      <c r="AD79" s="13"/>
      <c r="AE79" s="13"/>
      <c r="AF79" s="13"/>
      <c r="AG79" s="33"/>
      <c r="AH79" s="2"/>
      <c r="AI79" s="2"/>
      <c r="AJ79" s="2">
        <f t="shared" si="4"/>
        <v>36</v>
      </c>
    </row>
    <row r="80" spans="1:36" x14ac:dyDescent="0.2">
      <c r="A80" s="2" t="s">
        <v>99</v>
      </c>
      <c r="B80" s="1" t="s">
        <v>25</v>
      </c>
      <c r="C80" s="8"/>
      <c r="D80" s="7"/>
      <c r="E80" s="7"/>
      <c r="F80" s="13"/>
      <c r="G80" s="13"/>
      <c r="H80" s="13"/>
      <c r="I80" s="13"/>
      <c r="J80" s="13"/>
      <c r="K80" s="13"/>
      <c r="L80" s="2"/>
      <c r="M80" s="2"/>
      <c r="N80" s="2"/>
      <c r="O80" s="7"/>
      <c r="P80" s="7"/>
      <c r="Q80" s="7"/>
      <c r="R80" s="13">
        <v>36.56</v>
      </c>
      <c r="S80" s="13">
        <v>1</v>
      </c>
      <c r="T80" s="13">
        <v>15</v>
      </c>
      <c r="U80" s="2" t="s">
        <v>100</v>
      </c>
      <c r="V80" s="2">
        <v>1</v>
      </c>
      <c r="W80" s="2">
        <v>15</v>
      </c>
      <c r="X80" s="7"/>
      <c r="Y80" s="7"/>
      <c r="Z80" s="7"/>
      <c r="AA80" s="7"/>
      <c r="AB80" s="7"/>
      <c r="AC80" s="7"/>
      <c r="AD80" s="13"/>
      <c r="AE80" s="13"/>
      <c r="AF80" s="13"/>
      <c r="AG80" s="33"/>
      <c r="AH80" s="2"/>
      <c r="AI80" s="2"/>
      <c r="AJ80" s="2">
        <f t="shared" si="4"/>
        <v>30</v>
      </c>
    </row>
    <row r="81" spans="1:36" x14ac:dyDescent="0.2">
      <c r="A81" s="2" t="s">
        <v>147</v>
      </c>
      <c r="B81" s="1" t="s">
        <v>25</v>
      </c>
      <c r="C81" s="8"/>
      <c r="D81" s="7"/>
      <c r="E81" s="7"/>
      <c r="F81" s="13"/>
      <c r="G81" s="13"/>
      <c r="H81" s="13"/>
      <c r="I81" s="13"/>
      <c r="J81" s="13"/>
      <c r="K81" s="13"/>
      <c r="L81" s="2"/>
      <c r="M81" s="2"/>
      <c r="N81" s="2"/>
      <c r="O81" s="7"/>
      <c r="P81" s="7"/>
      <c r="Q81" s="7"/>
      <c r="R81" s="13"/>
      <c r="S81" s="13"/>
      <c r="T81" s="13"/>
      <c r="U81" s="2"/>
      <c r="V81" s="2"/>
      <c r="W81" s="2"/>
      <c r="X81" s="7"/>
      <c r="Y81" s="7"/>
      <c r="Z81" s="7"/>
      <c r="AA81" s="7"/>
      <c r="AB81" s="7"/>
      <c r="AC81" s="7"/>
      <c r="AD81" s="13"/>
      <c r="AE81" s="13"/>
      <c r="AF81" s="13"/>
      <c r="AG81" s="33" t="s">
        <v>148</v>
      </c>
      <c r="AH81" s="2">
        <v>3</v>
      </c>
      <c r="AI81" s="2">
        <v>13</v>
      </c>
      <c r="AJ81" s="2">
        <f>E81+H81+K81+N81+Q81+W81+AI81+T81+Z81+AC81+AF81</f>
        <v>13</v>
      </c>
    </row>
    <row r="82" spans="1:36" x14ac:dyDescent="0.2">
      <c r="A82" s="2"/>
      <c r="B82" s="1"/>
      <c r="C82" s="6"/>
      <c r="D82" s="7"/>
      <c r="E82" s="7"/>
      <c r="F82" s="13"/>
      <c r="G82" s="13"/>
      <c r="H82" s="13"/>
      <c r="I82" s="13"/>
      <c r="J82" s="13"/>
      <c r="K82" s="13"/>
      <c r="L82" s="2"/>
      <c r="M82" s="2"/>
      <c r="N82" s="2"/>
      <c r="O82" s="7"/>
      <c r="P82" s="7"/>
      <c r="Q82" s="7"/>
      <c r="R82" s="13"/>
      <c r="S82" s="13"/>
      <c r="T82" s="13"/>
      <c r="U82" s="2"/>
      <c r="V82" s="2"/>
      <c r="W82" s="2"/>
      <c r="X82" s="7"/>
      <c r="Y82" s="7"/>
      <c r="Z82" s="7"/>
      <c r="AA82" s="7"/>
      <c r="AB82" s="7"/>
      <c r="AC82" s="7"/>
      <c r="AD82" s="13"/>
      <c r="AE82" s="13"/>
      <c r="AF82" s="13"/>
      <c r="AG82" s="33"/>
      <c r="AH82" s="2"/>
      <c r="AI82" s="2"/>
      <c r="AJ82" s="2"/>
    </row>
    <row r="83" spans="1:36" x14ac:dyDescent="0.2">
      <c r="A83" s="2" t="s">
        <v>67</v>
      </c>
      <c r="B83" s="1" t="s">
        <v>41</v>
      </c>
      <c r="C83" s="6">
        <v>22.22</v>
      </c>
      <c r="D83" s="7">
        <v>2</v>
      </c>
      <c r="E83" s="7">
        <v>14</v>
      </c>
      <c r="F83" s="13"/>
      <c r="G83" s="13"/>
      <c r="H83" s="13"/>
      <c r="I83" s="13">
        <v>47.59</v>
      </c>
      <c r="J83" s="13">
        <v>2</v>
      </c>
      <c r="K83" s="13">
        <v>14</v>
      </c>
      <c r="L83" s="2"/>
      <c r="M83" s="2"/>
      <c r="N83" s="2"/>
      <c r="O83" s="7">
        <v>23.21</v>
      </c>
      <c r="P83" s="7">
        <v>1</v>
      </c>
      <c r="Q83" s="7">
        <v>15</v>
      </c>
      <c r="R83" s="13">
        <v>45.59</v>
      </c>
      <c r="S83" s="13">
        <v>2</v>
      </c>
      <c r="T83" s="13">
        <v>14</v>
      </c>
      <c r="U83" s="2" t="s">
        <v>110</v>
      </c>
      <c r="V83" s="2">
        <v>1</v>
      </c>
      <c r="W83" s="2">
        <v>15</v>
      </c>
      <c r="X83" s="7">
        <v>22.45</v>
      </c>
      <c r="Y83" s="7">
        <v>2</v>
      </c>
      <c r="Z83" s="10">
        <v>14</v>
      </c>
      <c r="AA83" s="7"/>
      <c r="AB83" s="7"/>
      <c r="AC83" s="7"/>
      <c r="AD83" s="13"/>
      <c r="AE83" s="13"/>
      <c r="AF83" s="13"/>
      <c r="AG83" s="33"/>
      <c r="AH83" s="2"/>
      <c r="AI83" s="2"/>
      <c r="AJ83" s="2">
        <f>E83+H83+K83+N83+Q83+W83+AI83+T83+Z83+AC83+AF83+AI83-Z83</f>
        <v>72</v>
      </c>
    </row>
    <row r="84" spans="1:36" x14ac:dyDescent="0.2">
      <c r="A84" s="2" t="s">
        <v>66</v>
      </c>
      <c r="B84" s="1" t="s">
        <v>41</v>
      </c>
      <c r="C84" s="6">
        <v>21.06</v>
      </c>
      <c r="D84" s="7">
        <v>1</v>
      </c>
      <c r="E84" s="7">
        <v>15</v>
      </c>
      <c r="F84" s="13"/>
      <c r="G84" s="13"/>
      <c r="H84" s="13"/>
      <c r="I84" s="13">
        <v>43.42</v>
      </c>
      <c r="J84" s="13">
        <v>1</v>
      </c>
      <c r="K84" s="13">
        <v>15</v>
      </c>
      <c r="L84" s="2">
        <v>75.12</v>
      </c>
      <c r="M84" s="2">
        <v>1</v>
      </c>
      <c r="N84" s="2">
        <v>15</v>
      </c>
      <c r="O84" s="7"/>
      <c r="P84" s="7"/>
      <c r="Q84" s="7"/>
      <c r="R84" s="13">
        <v>44.16</v>
      </c>
      <c r="S84" s="13">
        <v>1</v>
      </c>
      <c r="T84" s="13">
        <v>15</v>
      </c>
      <c r="U84" s="2"/>
      <c r="V84" s="2"/>
      <c r="W84" s="2"/>
      <c r="X84" s="7">
        <v>22.02</v>
      </c>
      <c r="Y84" s="7">
        <v>1</v>
      </c>
      <c r="Z84" s="7">
        <v>15</v>
      </c>
      <c r="AA84" s="7">
        <v>21.55</v>
      </c>
      <c r="AB84" s="7">
        <v>1</v>
      </c>
      <c r="AC84" s="7">
        <v>15</v>
      </c>
      <c r="AD84" s="13">
        <v>45.13</v>
      </c>
      <c r="AE84" s="13">
        <v>1</v>
      </c>
      <c r="AF84" s="13">
        <v>15</v>
      </c>
      <c r="AG84" s="33"/>
      <c r="AH84" s="2"/>
      <c r="AI84" s="2"/>
      <c r="AJ84" s="2">
        <f>E84+H84+K84+N84+Q84+W84+AI84+T84+Z84+AC84+AF84+AI84-AC84-AF84</f>
        <v>75</v>
      </c>
    </row>
    <row r="85" spans="1:36" x14ac:dyDescent="0.2">
      <c r="A85" s="2" t="s">
        <v>69</v>
      </c>
      <c r="B85" s="1" t="s">
        <v>41</v>
      </c>
      <c r="C85" s="6">
        <v>23.24</v>
      </c>
      <c r="D85" s="7">
        <v>3</v>
      </c>
      <c r="E85" s="7">
        <v>13</v>
      </c>
      <c r="F85" s="13"/>
      <c r="G85" s="13"/>
      <c r="H85" s="13"/>
      <c r="I85" s="13"/>
      <c r="J85" s="13"/>
      <c r="K85" s="13"/>
      <c r="L85" s="2"/>
      <c r="M85" s="2"/>
      <c r="N85" s="2"/>
      <c r="O85" s="7"/>
      <c r="P85" s="7"/>
      <c r="Q85" s="7"/>
      <c r="R85" s="13"/>
      <c r="S85" s="13"/>
      <c r="T85" s="13"/>
      <c r="U85" s="2"/>
      <c r="V85" s="2"/>
      <c r="W85" s="2"/>
      <c r="X85" s="7"/>
      <c r="Y85" s="7"/>
      <c r="Z85" s="7"/>
      <c r="AA85" s="7"/>
      <c r="AB85" s="7"/>
      <c r="AC85" s="7"/>
      <c r="AD85" s="13"/>
      <c r="AE85" s="13"/>
      <c r="AF85" s="13"/>
      <c r="AG85" s="33"/>
      <c r="AH85" s="2"/>
      <c r="AI85" s="2"/>
      <c r="AJ85" s="2">
        <f t="shared" ref="AJ85:AJ89" si="5">E85+H85+K85+N85+Q85+W85+AI85+T85+Z85+AC85+AF85+AI85</f>
        <v>13</v>
      </c>
    </row>
    <row r="86" spans="1:36" x14ac:dyDescent="0.2">
      <c r="A86" s="2" t="s">
        <v>70</v>
      </c>
      <c r="B86" s="1" t="s">
        <v>41</v>
      </c>
      <c r="C86" s="6">
        <v>23.55</v>
      </c>
      <c r="D86" s="7">
        <v>4</v>
      </c>
      <c r="E86" s="10">
        <v>12</v>
      </c>
      <c r="F86" s="13"/>
      <c r="G86" s="13"/>
      <c r="H86" s="13"/>
      <c r="I86" s="13"/>
      <c r="J86" s="13"/>
      <c r="K86" s="13"/>
      <c r="L86" s="2"/>
      <c r="M86" s="2"/>
      <c r="N86" s="2"/>
      <c r="O86" s="7"/>
      <c r="P86" s="7"/>
      <c r="Q86" s="7"/>
      <c r="R86" s="13">
        <v>47.12</v>
      </c>
      <c r="S86" s="13">
        <v>3</v>
      </c>
      <c r="T86" s="13">
        <v>13</v>
      </c>
      <c r="U86" s="2"/>
      <c r="V86" s="2"/>
      <c r="W86" s="2"/>
      <c r="X86" s="7">
        <v>23.59</v>
      </c>
      <c r="Y86" s="7">
        <v>3</v>
      </c>
      <c r="Z86" s="7">
        <v>13</v>
      </c>
      <c r="AA86" s="7">
        <v>24.12</v>
      </c>
      <c r="AB86" s="7">
        <v>2</v>
      </c>
      <c r="AC86" s="7">
        <v>14</v>
      </c>
      <c r="AD86" s="13"/>
      <c r="AE86" s="13"/>
      <c r="AF86" s="13"/>
      <c r="AG86" s="33"/>
      <c r="AH86" s="2"/>
      <c r="AI86" s="2"/>
      <c r="AJ86" s="2">
        <f>E86+H86+K86+N86+Q86+W86+AI86+T86+Z86+AC86+AF86+AI86-E86</f>
        <v>40</v>
      </c>
    </row>
    <row r="87" spans="1:36" x14ac:dyDescent="0.2">
      <c r="A87" s="2" t="s">
        <v>87</v>
      </c>
      <c r="B87" s="1" t="s">
        <v>41</v>
      </c>
      <c r="C87" s="6"/>
      <c r="D87" s="7"/>
      <c r="E87" s="7"/>
      <c r="F87" s="13"/>
      <c r="G87" s="13"/>
      <c r="H87" s="13"/>
      <c r="I87" s="13">
        <v>54.38</v>
      </c>
      <c r="J87" s="13">
        <v>3</v>
      </c>
      <c r="K87" s="13">
        <v>13</v>
      </c>
      <c r="L87" s="2"/>
      <c r="M87" s="2"/>
      <c r="N87" s="2"/>
      <c r="O87" s="7">
        <v>27.16</v>
      </c>
      <c r="P87" s="7">
        <v>2</v>
      </c>
      <c r="Q87" s="7">
        <v>14</v>
      </c>
      <c r="R87" s="13">
        <v>53.21</v>
      </c>
      <c r="S87" s="13">
        <v>5</v>
      </c>
      <c r="T87" s="13">
        <v>11</v>
      </c>
      <c r="U87" s="2"/>
      <c r="V87" s="2"/>
      <c r="W87" s="2"/>
      <c r="X87" s="7">
        <v>27.15</v>
      </c>
      <c r="Y87" s="7">
        <v>5</v>
      </c>
      <c r="Z87" s="7">
        <v>11</v>
      </c>
      <c r="AA87" s="7"/>
      <c r="AB87" s="7"/>
      <c r="AC87" s="7"/>
      <c r="AD87" s="13"/>
      <c r="AE87" s="13"/>
      <c r="AF87" s="13"/>
      <c r="AG87" s="33"/>
      <c r="AH87" s="2"/>
      <c r="AI87" s="2"/>
      <c r="AJ87" s="2">
        <f t="shared" si="5"/>
        <v>49</v>
      </c>
    </row>
    <row r="88" spans="1:36" x14ac:dyDescent="0.2">
      <c r="A88" s="2" t="s">
        <v>124</v>
      </c>
      <c r="B88" s="1" t="s">
        <v>41</v>
      </c>
      <c r="C88" s="6"/>
      <c r="D88" s="7"/>
      <c r="E88" s="7"/>
      <c r="F88" s="13"/>
      <c r="G88" s="13"/>
      <c r="H88" s="13"/>
      <c r="I88" s="13"/>
      <c r="J88" s="13"/>
      <c r="K88" s="13"/>
      <c r="L88" s="2"/>
      <c r="M88" s="2"/>
      <c r="N88" s="2"/>
      <c r="O88" s="7"/>
      <c r="P88" s="7"/>
      <c r="Q88" s="7"/>
      <c r="R88" s="13">
        <v>51.03</v>
      </c>
      <c r="S88" s="13">
        <v>4</v>
      </c>
      <c r="T88" s="13">
        <v>12</v>
      </c>
      <c r="U88" s="2"/>
      <c r="V88" s="2"/>
      <c r="W88" s="2"/>
      <c r="X88" s="7">
        <v>25.3</v>
      </c>
      <c r="Y88" s="7">
        <v>4</v>
      </c>
      <c r="Z88" s="7">
        <v>12</v>
      </c>
      <c r="AA88" s="7"/>
      <c r="AB88" s="7"/>
      <c r="AC88" s="7"/>
      <c r="AD88" s="13"/>
      <c r="AE88" s="13"/>
      <c r="AF88" s="13"/>
      <c r="AG88" s="33"/>
      <c r="AH88" s="2"/>
      <c r="AI88" s="2"/>
      <c r="AJ88" s="2">
        <f t="shared" si="5"/>
        <v>24</v>
      </c>
    </row>
    <row r="89" spans="1:36" x14ac:dyDescent="0.2">
      <c r="A89" s="2" t="s">
        <v>125</v>
      </c>
      <c r="B89" s="1" t="s">
        <v>41</v>
      </c>
      <c r="C89" s="6"/>
      <c r="D89" s="7"/>
      <c r="E89" s="7"/>
      <c r="F89" s="13"/>
      <c r="G89" s="13"/>
      <c r="H89" s="13"/>
      <c r="I89" s="13"/>
      <c r="J89" s="13"/>
      <c r="K89" s="13"/>
      <c r="L89" s="2"/>
      <c r="M89" s="2"/>
      <c r="N89" s="2"/>
      <c r="O89" s="7"/>
      <c r="P89" s="7"/>
      <c r="Q89" s="7"/>
      <c r="R89" s="13">
        <v>62.35</v>
      </c>
      <c r="S89" s="13">
        <v>6</v>
      </c>
      <c r="T89" s="13">
        <v>10</v>
      </c>
      <c r="U89" s="2"/>
      <c r="V89" s="2"/>
      <c r="W89" s="2"/>
      <c r="X89" s="7"/>
      <c r="Y89" s="7"/>
      <c r="Z89" s="7"/>
      <c r="AA89" s="7">
        <v>25.05</v>
      </c>
      <c r="AB89" s="7">
        <v>3</v>
      </c>
      <c r="AC89" s="7">
        <v>13</v>
      </c>
      <c r="AD89" s="13"/>
      <c r="AE89" s="13"/>
      <c r="AF89" s="13"/>
      <c r="AG89" s="33"/>
      <c r="AH89" s="2"/>
      <c r="AI89" s="2"/>
      <c r="AJ89" s="2">
        <f t="shared" si="5"/>
        <v>23</v>
      </c>
    </row>
    <row r="90" spans="1:36" x14ac:dyDescent="0.2">
      <c r="A90" s="2"/>
      <c r="B90" s="1"/>
      <c r="C90" s="6"/>
      <c r="D90" s="7"/>
      <c r="E90" s="7"/>
      <c r="F90" s="13"/>
      <c r="G90" s="13"/>
      <c r="H90" s="13"/>
      <c r="I90" s="13"/>
      <c r="J90" s="13"/>
      <c r="K90" s="13"/>
      <c r="L90" s="2"/>
      <c r="M90" s="2"/>
      <c r="N90" s="2"/>
      <c r="O90" s="7"/>
      <c r="P90" s="7"/>
      <c r="Q90" s="7"/>
      <c r="R90" s="13"/>
      <c r="S90" s="13"/>
      <c r="T90" s="13"/>
      <c r="U90" s="2"/>
      <c r="V90" s="2"/>
      <c r="W90" s="2"/>
      <c r="X90" s="7"/>
      <c r="Y90" s="7"/>
      <c r="Z90" s="7"/>
      <c r="AA90" s="7"/>
      <c r="AB90" s="7"/>
      <c r="AC90" s="7"/>
      <c r="AD90" s="13"/>
      <c r="AE90" s="13"/>
      <c r="AF90" s="13"/>
      <c r="AG90" s="33"/>
      <c r="AH90" s="2"/>
      <c r="AI90" s="2"/>
      <c r="AJ90" s="2"/>
    </row>
    <row r="91" spans="1:36" x14ac:dyDescent="0.2">
      <c r="A91" s="2" t="s">
        <v>39</v>
      </c>
      <c r="B91" s="1" t="s">
        <v>40</v>
      </c>
      <c r="C91" s="6"/>
      <c r="D91" s="7"/>
      <c r="E91" s="7"/>
      <c r="F91" s="13"/>
      <c r="G91" s="13"/>
      <c r="H91" s="13"/>
      <c r="I91" s="13"/>
      <c r="J91" s="13"/>
      <c r="K91" s="13"/>
      <c r="L91" s="2"/>
      <c r="M91" s="2"/>
      <c r="N91" s="2"/>
      <c r="O91" s="7"/>
      <c r="P91" s="7"/>
      <c r="Q91" s="7"/>
      <c r="R91" s="13"/>
      <c r="S91" s="13"/>
      <c r="T91" s="13"/>
      <c r="U91" s="2"/>
      <c r="V91" s="2"/>
      <c r="W91" s="2"/>
      <c r="X91" s="7"/>
      <c r="Y91" s="7"/>
      <c r="Z91" s="7"/>
      <c r="AA91" s="7"/>
      <c r="AB91" s="7"/>
      <c r="AC91" s="7"/>
      <c r="AD91" s="13"/>
      <c r="AE91" s="13"/>
      <c r="AF91" s="13"/>
      <c r="AG91" s="33"/>
      <c r="AH91" s="2"/>
      <c r="AI91" s="2"/>
      <c r="AJ91" s="2">
        <f>E91+H91+K91+N91+Q91+W91+AI91+T91+Z91+AC91+AF91+AI91</f>
        <v>0</v>
      </c>
    </row>
    <row r="92" spans="1:36" x14ac:dyDescent="0.2">
      <c r="A92" s="2" t="s">
        <v>88</v>
      </c>
      <c r="B92" s="1" t="s">
        <v>40</v>
      </c>
      <c r="C92" s="6"/>
      <c r="D92" s="7"/>
      <c r="E92" s="7"/>
      <c r="F92" s="13"/>
      <c r="G92" s="13"/>
      <c r="H92" s="13"/>
      <c r="I92" s="13">
        <v>54.55</v>
      </c>
      <c r="J92" s="13">
        <v>1</v>
      </c>
      <c r="K92" s="13">
        <v>15</v>
      </c>
      <c r="L92" s="2">
        <v>95.53</v>
      </c>
      <c r="M92" s="2">
        <v>1</v>
      </c>
      <c r="N92" s="2">
        <v>15</v>
      </c>
      <c r="O92" s="7"/>
      <c r="P92" s="7"/>
      <c r="Q92" s="7"/>
      <c r="R92" s="13"/>
      <c r="S92" s="13"/>
      <c r="T92" s="13"/>
      <c r="U92" s="2" t="s">
        <v>112</v>
      </c>
      <c r="V92" s="2">
        <v>1</v>
      </c>
      <c r="W92" s="5">
        <v>15</v>
      </c>
      <c r="X92" s="7">
        <v>26.41</v>
      </c>
      <c r="Y92" s="7">
        <v>1</v>
      </c>
      <c r="Z92" s="7">
        <v>15</v>
      </c>
      <c r="AA92" s="7"/>
      <c r="AB92" s="7"/>
      <c r="AC92" s="7"/>
      <c r="AD92" s="13">
        <v>51.29</v>
      </c>
      <c r="AE92" s="13">
        <v>1</v>
      </c>
      <c r="AF92" s="13">
        <v>15</v>
      </c>
      <c r="AG92" s="33" t="s">
        <v>157</v>
      </c>
      <c r="AH92" s="2">
        <v>1</v>
      </c>
      <c r="AI92" s="5">
        <v>15</v>
      </c>
      <c r="AJ92" s="2">
        <f>E92+H92+K92+N92+Q92+W92+AI92+T92+Z92+AC92+AF92-W92-AI92</f>
        <v>60</v>
      </c>
    </row>
    <row r="93" spans="1:36" x14ac:dyDescent="0.2">
      <c r="A93" s="2"/>
      <c r="B93" s="1"/>
      <c r="C93" s="6"/>
      <c r="D93" s="7"/>
      <c r="E93" s="7"/>
      <c r="F93" s="13"/>
      <c r="G93" s="13"/>
      <c r="H93" s="13"/>
      <c r="I93" s="13"/>
      <c r="J93" s="13"/>
      <c r="K93" s="13"/>
      <c r="L93" s="2"/>
      <c r="M93" s="2"/>
      <c r="N93" s="2"/>
      <c r="O93" s="7"/>
      <c r="P93" s="7"/>
      <c r="Q93" s="7"/>
      <c r="R93" s="13"/>
      <c r="S93" s="13"/>
      <c r="T93" s="13"/>
      <c r="U93" s="2"/>
      <c r="V93" s="2"/>
      <c r="W93" s="2"/>
      <c r="X93" s="7"/>
      <c r="Y93" s="7"/>
      <c r="Z93" s="7"/>
      <c r="AA93" s="7"/>
      <c r="AB93" s="7"/>
      <c r="AC93" s="7"/>
      <c r="AD93" s="13"/>
      <c r="AE93" s="13"/>
      <c r="AF93" s="13"/>
      <c r="AG93" s="2"/>
      <c r="AH93" s="2"/>
      <c r="AI93" s="2"/>
      <c r="AJ93" s="2"/>
    </row>
  </sheetData>
  <sortState xmlns:xlrd2="http://schemas.microsoft.com/office/spreadsheetml/2017/richdata2" ref="A71:C73">
    <sortCondition ref="C71:C73"/>
  </sortState>
  <mergeCells count="26">
    <mergeCell ref="AA3:AC3"/>
    <mergeCell ref="AD2:AF2"/>
    <mergeCell ref="AD3:AF3"/>
    <mergeCell ref="L3:N3"/>
    <mergeCell ref="O3:Q3"/>
    <mergeCell ref="X2:Z2"/>
    <mergeCell ref="X3:Z3"/>
    <mergeCell ref="U3:W3"/>
    <mergeCell ref="R2:T2"/>
    <mergeCell ref="R3:T3"/>
    <mergeCell ref="AG3:AI3"/>
    <mergeCell ref="AJ1:AJ3"/>
    <mergeCell ref="C3:E3"/>
    <mergeCell ref="A1:A4"/>
    <mergeCell ref="B1:B4"/>
    <mergeCell ref="C2:E2"/>
    <mergeCell ref="C1:AI1"/>
    <mergeCell ref="F2:H2"/>
    <mergeCell ref="I2:K2"/>
    <mergeCell ref="L2:N2"/>
    <mergeCell ref="O2:Q2"/>
    <mergeCell ref="U2:W2"/>
    <mergeCell ref="AG2:AI2"/>
    <mergeCell ref="F3:H3"/>
    <mergeCell ref="I3:K3"/>
    <mergeCell ref="AA2:A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2021-03-15T22:05:11Z</dcterms:created>
  <dcterms:modified xsi:type="dcterms:W3CDTF">2023-11-19T16:39:29Z</dcterms:modified>
</cp:coreProperties>
</file>